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20" yWindow="45" windowWidth="9420" windowHeight="5340" tabRatio="567" activeTab="2"/>
  </bookViews>
  <sheets>
    <sheet name="Mondtag u. Hochw." sheetId="3" r:id="rId1"/>
    <sheet name="Gezeitenbeschleunigung" sheetId="7" r:id="rId2"/>
    <sheet name="Wasserstände" sheetId="6" r:id="rId3"/>
  </sheets>
  <calcPr calcId="145621"/>
</workbook>
</file>

<file path=xl/calcChain.xml><?xml version="1.0" encoding="utf-8"?>
<calcChain xmlns="http://schemas.openxmlformats.org/spreadsheetml/2006/main">
  <c r="B7" i="7" l="1"/>
  <c r="B8" i="7" s="1"/>
  <c r="D8" i="7" s="1"/>
  <c r="D6" i="7"/>
  <c r="C6" i="7"/>
  <c r="I4" i="7"/>
  <c r="C7" i="7" l="1"/>
  <c r="E6" i="7"/>
  <c r="G6" i="7" s="1"/>
  <c r="I6" i="7" s="1"/>
  <c r="D7" i="7"/>
  <c r="C8" i="7"/>
  <c r="B9" i="7"/>
  <c r="F8" i="7"/>
  <c r="H8" i="7" s="1"/>
  <c r="J8" i="7" s="1"/>
  <c r="E7" i="7"/>
  <c r="G7" i="7" s="1"/>
  <c r="F6" i="7"/>
  <c r="H6" i="7" s="1"/>
  <c r="F7" i="7"/>
  <c r="H7" i="7" s="1"/>
  <c r="E9" i="7"/>
  <c r="G9" i="7" s="1"/>
  <c r="J6" i="7"/>
  <c r="E8" i="7"/>
  <c r="G8" i="7" s="1"/>
  <c r="F9" i="7"/>
  <c r="H9" i="7" s="1"/>
  <c r="I8" i="7" l="1"/>
  <c r="D9" i="7"/>
  <c r="B10" i="7"/>
  <c r="C9" i="7"/>
  <c r="B11" i="7" l="1"/>
  <c r="D10" i="7"/>
  <c r="C10" i="7"/>
  <c r="E10" i="7"/>
  <c r="G10" i="7" s="1"/>
  <c r="F10" i="7"/>
  <c r="H10" i="7" s="1"/>
  <c r="I10" i="7" l="1"/>
  <c r="J10" i="7"/>
  <c r="B12" i="7"/>
  <c r="C11" i="7"/>
  <c r="D11" i="7"/>
  <c r="E11" i="7"/>
  <c r="G11" i="7" s="1"/>
  <c r="F11" i="7"/>
  <c r="H11" i="7" s="1"/>
  <c r="C12" i="7" l="1"/>
  <c r="D12" i="7"/>
  <c r="B13" i="7"/>
  <c r="F12" i="7"/>
  <c r="H12" i="7" s="1"/>
  <c r="E12" i="7"/>
  <c r="G12" i="7" s="1"/>
  <c r="D13" i="7" l="1"/>
  <c r="C13" i="7"/>
  <c r="B14" i="7"/>
  <c r="E13" i="7"/>
  <c r="G13" i="7" s="1"/>
  <c r="F13" i="7"/>
  <c r="H13" i="7" s="1"/>
  <c r="J12" i="7"/>
  <c r="I12" i="7"/>
  <c r="B15" i="7" l="1"/>
  <c r="C14" i="7"/>
  <c r="D14" i="7"/>
  <c r="E14" i="7"/>
  <c r="G14" i="7" s="1"/>
  <c r="F14" i="7"/>
  <c r="H14" i="7" s="1"/>
  <c r="J14" i="7" l="1"/>
  <c r="I14" i="7"/>
  <c r="C15" i="7"/>
  <c r="B16" i="7"/>
  <c r="D15" i="7"/>
  <c r="E15" i="7"/>
  <c r="G15" i="7" s="1"/>
  <c r="F15" i="7"/>
  <c r="H15" i="7" s="1"/>
  <c r="C16" i="7" l="1"/>
  <c r="B17" i="7"/>
  <c r="D16" i="7"/>
  <c r="E16" i="7"/>
  <c r="G16" i="7" s="1"/>
  <c r="F16" i="7"/>
  <c r="H16" i="7" s="1"/>
  <c r="J16" i="7" l="1"/>
  <c r="D17" i="7"/>
  <c r="B18" i="7"/>
  <c r="C17" i="7"/>
  <c r="F17" i="7"/>
  <c r="H17" i="7" s="1"/>
  <c r="E17" i="7"/>
  <c r="G17" i="7" s="1"/>
  <c r="I16" i="7"/>
  <c r="B19" i="7" l="1"/>
  <c r="D18" i="7"/>
  <c r="C18" i="7"/>
  <c r="F18" i="7"/>
  <c r="H18" i="7" s="1"/>
  <c r="E18" i="7"/>
  <c r="G18" i="7" s="1"/>
  <c r="I18" i="7" l="1"/>
  <c r="J18" i="7"/>
  <c r="B20" i="7"/>
  <c r="D19" i="7"/>
  <c r="C19" i="7"/>
  <c r="E19" i="7"/>
  <c r="G19" i="7" s="1"/>
  <c r="F19" i="7"/>
  <c r="H19" i="7" s="1"/>
  <c r="C20" i="7" l="1"/>
  <c r="B21" i="7"/>
  <c r="D20" i="7"/>
  <c r="F20" i="7"/>
  <c r="H20" i="7" s="1"/>
  <c r="E20" i="7"/>
  <c r="G20" i="7" s="1"/>
  <c r="J20" i="7" l="1"/>
  <c r="D21" i="7"/>
  <c r="C21" i="7"/>
  <c r="B22" i="7"/>
  <c r="E21" i="7"/>
  <c r="G21" i="7" s="1"/>
  <c r="F21" i="7"/>
  <c r="H21" i="7" s="1"/>
  <c r="I20" i="7"/>
  <c r="B23" i="7" l="1"/>
  <c r="D22" i="7"/>
  <c r="C22" i="7"/>
  <c r="E22" i="7"/>
  <c r="G22" i="7" s="1"/>
  <c r="F22" i="7"/>
  <c r="H22" i="7" s="1"/>
  <c r="I22" i="7" l="1"/>
  <c r="J22" i="7"/>
  <c r="B24" i="7"/>
  <c r="D23" i="7"/>
  <c r="C23" i="7"/>
  <c r="E23" i="7"/>
  <c r="G23" i="7" s="1"/>
  <c r="F23" i="7"/>
  <c r="H23" i="7" s="1"/>
  <c r="C24" i="7" l="1"/>
  <c r="D24" i="7"/>
  <c r="B25" i="7"/>
  <c r="E24" i="7"/>
  <c r="G24" i="7" s="1"/>
  <c r="F24" i="7"/>
  <c r="H24" i="7" s="1"/>
  <c r="D25" i="7" l="1"/>
  <c r="B26" i="7"/>
  <c r="C25" i="7"/>
  <c r="E25" i="7"/>
  <c r="G25" i="7" s="1"/>
  <c r="F25" i="7"/>
  <c r="H25" i="7" s="1"/>
  <c r="J24" i="7"/>
  <c r="I24" i="7"/>
  <c r="B27" i="7" l="1"/>
  <c r="D26" i="7"/>
  <c r="C26" i="7"/>
  <c r="E26" i="7"/>
  <c r="G26" i="7" s="1"/>
  <c r="F26" i="7"/>
  <c r="H26" i="7" s="1"/>
  <c r="J26" i="7" l="1"/>
  <c r="D27" i="7"/>
  <c r="C27" i="7"/>
  <c r="B28" i="7"/>
  <c r="F27" i="7"/>
  <c r="H27" i="7" s="1"/>
  <c r="E27" i="7"/>
  <c r="G27" i="7" s="1"/>
  <c r="I26" i="7"/>
  <c r="C28" i="7" l="1"/>
  <c r="D28" i="7"/>
  <c r="B29" i="7"/>
  <c r="E28" i="7"/>
  <c r="G28" i="7" s="1"/>
  <c r="F28" i="7"/>
  <c r="H28" i="7" s="1"/>
  <c r="D29" i="7" l="1"/>
  <c r="B30" i="7"/>
  <c r="C29" i="7"/>
  <c r="E29" i="7"/>
  <c r="G29" i="7" s="1"/>
  <c r="F29" i="7"/>
  <c r="H29" i="7" s="1"/>
  <c r="J28" i="7"/>
  <c r="I28" i="7"/>
  <c r="B31" i="7" l="1"/>
  <c r="C30" i="7"/>
  <c r="D30" i="7"/>
  <c r="E30" i="7"/>
  <c r="G30" i="7" s="1"/>
  <c r="F30" i="7"/>
  <c r="H30" i="7" s="1"/>
  <c r="J30" i="7" l="1"/>
  <c r="I30" i="7"/>
  <c r="C31" i="7"/>
  <c r="B32" i="7"/>
  <c r="D31" i="7"/>
  <c r="E31" i="7"/>
  <c r="G31" i="7" s="1"/>
  <c r="F31" i="7"/>
  <c r="H31" i="7" s="1"/>
  <c r="C32" i="7" l="1"/>
  <c r="D32" i="7"/>
  <c r="B33" i="7"/>
  <c r="E32" i="7"/>
  <c r="G32" i="7" s="1"/>
  <c r="F32" i="7"/>
  <c r="H32" i="7" s="1"/>
  <c r="C33" i="7" l="1"/>
  <c r="D33" i="7"/>
  <c r="B34" i="7"/>
  <c r="F33" i="7"/>
  <c r="H33" i="7" s="1"/>
  <c r="E33" i="7"/>
  <c r="G33" i="7" s="1"/>
  <c r="J32" i="7"/>
  <c r="I32" i="7"/>
  <c r="D34" i="7" l="1"/>
  <c r="B35" i="7"/>
  <c r="C34" i="7"/>
  <c r="E34" i="7"/>
  <c r="G34" i="7" s="1"/>
  <c r="F34" i="7"/>
  <c r="H34" i="7" s="1"/>
  <c r="I34" i="7" l="1"/>
  <c r="B36" i="7"/>
  <c r="C35" i="7"/>
  <c r="D35" i="7"/>
  <c r="E35" i="7"/>
  <c r="G35" i="7" s="1"/>
  <c r="F35" i="7"/>
  <c r="H35" i="7" s="1"/>
  <c r="J34" i="7"/>
  <c r="D36" i="7" l="1"/>
  <c r="C36" i="7"/>
  <c r="B37" i="7"/>
  <c r="F36" i="7"/>
  <c r="H36" i="7" s="1"/>
  <c r="E36" i="7"/>
  <c r="G36" i="7" s="1"/>
  <c r="C37" i="7" l="1"/>
  <c r="B38" i="7"/>
  <c r="D37" i="7"/>
  <c r="F37" i="7"/>
  <c r="H37" i="7" s="1"/>
  <c r="E37" i="7"/>
  <c r="G37" i="7" s="1"/>
  <c r="I36" i="7"/>
  <c r="J36" i="7"/>
  <c r="D38" i="7" l="1"/>
  <c r="B39" i="7"/>
  <c r="C38" i="7"/>
  <c r="E38" i="7"/>
  <c r="G38" i="7" s="1"/>
  <c r="F38" i="7"/>
  <c r="H38" i="7" s="1"/>
  <c r="I38" i="7" l="1"/>
  <c r="B40" i="7"/>
  <c r="C39" i="7"/>
  <c r="D39" i="7"/>
  <c r="E39" i="7"/>
  <c r="G39" i="7" s="1"/>
  <c r="F39" i="7"/>
  <c r="H39" i="7" s="1"/>
  <c r="J38" i="7"/>
  <c r="B41" i="7" l="1"/>
  <c r="D40" i="7"/>
  <c r="C40" i="7"/>
  <c r="F40" i="7"/>
  <c r="H40" i="7" s="1"/>
  <c r="E40" i="7"/>
  <c r="G40" i="7" s="1"/>
  <c r="I40" i="7" l="1"/>
  <c r="J40" i="7"/>
  <c r="C41" i="7"/>
  <c r="B42" i="7"/>
  <c r="D41" i="7"/>
  <c r="F41" i="7"/>
  <c r="H41" i="7" s="1"/>
  <c r="E41" i="7"/>
  <c r="G41" i="7" s="1"/>
  <c r="D42" i="7" l="1"/>
  <c r="C42" i="7"/>
  <c r="B43" i="7"/>
  <c r="E42" i="7"/>
  <c r="G42" i="7" s="1"/>
  <c r="F42" i="7"/>
  <c r="H42" i="7" s="1"/>
  <c r="B44" i="7" l="1"/>
  <c r="D43" i="7"/>
  <c r="C43" i="7"/>
  <c r="E43" i="7"/>
  <c r="G43" i="7" s="1"/>
  <c r="F43" i="7"/>
  <c r="H43" i="7" s="1"/>
  <c r="I42" i="7"/>
  <c r="J42" i="7"/>
  <c r="B45" i="7" l="1"/>
  <c r="D44" i="7"/>
  <c r="C44" i="7"/>
  <c r="F44" i="7"/>
  <c r="H44" i="7" s="1"/>
  <c r="E44" i="7"/>
  <c r="G44" i="7" s="1"/>
  <c r="I44" i="7" l="1"/>
  <c r="J44" i="7"/>
  <c r="C45" i="7"/>
  <c r="B46" i="7"/>
  <c r="D45" i="7"/>
  <c r="F45" i="7"/>
  <c r="H45" i="7" s="1"/>
  <c r="E45" i="7"/>
  <c r="G45" i="7" s="1"/>
  <c r="D46" i="7" l="1"/>
  <c r="C46" i="7"/>
  <c r="E46" i="7"/>
  <c r="G46" i="7" s="1"/>
  <c r="F46" i="7"/>
  <c r="H46" i="7" s="1"/>
  <c r="I46" i="7" l="1"/>
  <c r="J46" i="7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7" i="3"/>
  <c r="F8" i="3"/>
  <c r="E35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9" i="3"/>
  <c r="E8" i="3"/>
  <c r="E36" i="3" l="1"/>
  <c r="P40" i="6" l="1"/>
  <c r="G39" i="6"/>
  <c r="G40" i="6" s="1"/>
  <c r="H44" i="6" s="1"/>
  <c r="J40" i="6"/>
  <c r="G44" i="6" l="1"/>
  <c r="L44" i="6" l="1"/>
  <c r="P38" i="6" l="1"/>
  <c r="M38" i="6" l="1"/>
  <c r="M39" i="6" l="1"/>
  <c r="M40" i="6" s="1"/>
  <c r="J44" i="6" l="1"/>
  <c r="F45" i="6"/>
  <c r="H45" i="6" l="1"/>
  <c r="L45" i="6"/>
  <c r="G45" i="6"/>
  <c r="J45" i="6"/>
  <c r="I44" i="6"/>
  <c r="F46" i="6"/>
  <c r="K44" i="6" l="1"/>
  <c r="M44" i="6"/>
  <c r="I45" i="6"/>
  <c r="M45" i="6" s="1"/>
  <c r="L46" i="6"/>
  <c r="H46" i="6"/>
  <c r="G46" i="6"/>
  <c r="J46" i="6"/>
  <c r="F47" i="6"/>
  <c r="K45" i="6" l="1"/>
  <c r="H47" i="6"/>
  <c r="G47" i="6"/>
  <c r="L47" i="6"/>
  <c r="J47" i="6"/>
  <c r="I46" i="6"/>
  <c r="F48" i="6"/>
  <c r="K46" i="6" l="1"/>
  <c r="M46" i="6"/>
  <c r="I47" i="6"/>
  <c r="M47" i="6" s="1"/>
  <c r="H48" i="6"/>
  <c r="L48" i="6"/>
  <c r="G48" i="6"/>
  <c r="J48" i="6"/>
  <c r="F49" i="6"/>
  <c r="K47" i="6" l="1"/>
  <c r="I48" i="6"/>
  <c r="H49" i="6"/>
  <c r="G49" i="6"/>
  <c r="L49" i="6"/>
  <c r="J49" i="6"/>
  <c r="F50" i="6"/>
  <c r="K48" i="6" l="1"/>
  <c r="M48" i="6"/>
  <c r="I49" i="6"/>
  <c r="H50" i="6"/>
  <c r="L50" i="6"/>
  <c r="G50" i="6"/>
  <c r="J50" i="6"/>
  <c r="F51" i="6"/>
  <c r="K49" i="6" l="1"/>
  <c r="M49" i="6"/>
  <c r="I50" i="6"/>
  <c r="H51" i="6"/>
  <c r="G51" i="6"/>
  <c r="L51" i="6"/>
  <c r="J51" i="6"/>
  <c r="F52" i="6"/>
  <c r="K50" i="6" l="1"/>
  <c r="M50" i="6"/>
  <c r="L52" i="6"/>
  <c r="H52" i="6"/>
  <c r="G52" i="6"/>
  <c r="J52" i="6"/>
  <c r="I51" i="6"/>
  <c r="F53" i="6"/>
  <c r="K51" i="6" l="1"/>
  <c r="M51" i="6"/>
  <c r="L53" i="6"/>
  <c r="H53" i="6"/>
  <c r="G53" i="6"/>
  <c r="J53" i="6"/>
  <c r="I52" i="6"/>
  <c r="F54" i="6"/>
  <c r="K52" i="6" l="1"/>
  <c r="M52" i="6"/>
  <c r="I53" i="6"/>
  <c r="H54" i="6"/>
  <c r="L54" i="6"/>
  <c r="G54" i="6"/>
  <c r="J54" i="6"/>
  <c r="F55" i="6"/>
  <c r="K53" i="6" l="1"/>
  <c r="M53" i="6"/>
  <c r="I54" i="6"/>
  <c r="L55" i="6"/>
  <c r="H55" i="6"/>
  <c r="G55" i="6"/>
  <c r="J55" i="6"/>
  <c r="F56" i="6"/>
  <c r="K54" i="6" l="1"/>
  <c r="M54" i="6"/>
  <c r="F57" i="6"/>
  <c r="G57" i="6" s="1"/>
  <c r="H56" i="6"/>
  <c r="L56" i="6"/>
  <c r="G56" i="6"/>
  <c r="J56" i="6"/>
  <c r="I55" i="6"/>
  <c r="H57" i="6" l="1"/>
  <c r="I57" i="6" s="1"/>
  <c r="F58" i="6"/>
  <c r="G58" i="6" s="1"/>
  <c r="K55" i="6"/>
  <c r="M55" i="6"/>
  <c r="J57" i="6"/>
  <c r="L57" i="6"/>
  <c r="I56" i="6"/>
  <c r="H58" i="6" l="1"/>
  <c r="J58" i="6"/>
  <c r="L58" i="6"/>
  <c r="F59" i="6"/>
  <c r="J59" i="6" s="1"/>
  <c r="K56" i="6"/>
  <c r="M56" i="6"/>
  <c r="K57" i="6"/>
  <c r="M57" i="6"/>
  <c r="I58" i="6"/>
  <c r="F36" i="3"/>
  <c r="F37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9" i="3"/>
  <c r="C10" i="3"/>
  <c r="C11" i="3"/>
  <c r="C12" i="3"/>
  <c r="C13" i="3"/>
  <c r="C14" i="3"/>
  <c r="C8" i="3"/>
  <c r="D9" i="6"/>
  <c r="D11" i="6"/>
  <c r="D13" i="6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D51" i="6"/>
  <c r="D53" i="6"/>
  <c r="D55" i="6"/>
  <c r="D57" i="6"/>
  <c r="D59" i="6"/>
  <c r="D61" i="6"/>
  <c r="D63" i="6"/>
  <c r="D65" i="6"/>
  <c r="D67" i="6"/>
  <c r="D69" i="6"/>
  <c r="D71" i="6"/>
  <c r="D73" i="6"/>
  <c r="D75" i="6"/>
  <c r="D77" i="6"/>
  <c r="D79" i="6"/>
  <c r="D81" i="6"/>
  <c r="D83" i="6"/>
  <c r="D85" i="6"/>
  <c r="D87" i="6"/>
  <c r="D89" i="6"/>
  <c r="D91" i="6"/>
  <c r="D93" i="6"/>
  <c r="D95" i="6"/>
  <c r="D97" i="6"/>
  <c r="D99" i="6"/>
  <c r="D101" i="6"/>
  <c r="D103" i="6"/>
  <c r="D105" i="6"/>
  <c r="D107" i="6"/>
  <c r="D109" i="6"/>
  <c r="D111" i="6"/>
  <c r="D113" i="6"/>
  <c r="D115" i="6"/>
  <c r="D117" i="6"/>
  <c r="D119" i="6"/>
  <c r="D121" i="6"/>
  <c r="D123" i="6"/>
  <c r="D125" i="6"/>
  <c r="D127" i="6"/>
  <c r="D7" i="6"/>
  <c r="C8" i="6"/>
  <c r="C10" i="6"/>
  <c r="C12" i="6"/>
  <c r="C14" i="6"/>
  <c r="C16" i="6"/>
  <c r="C18" i="6"/>
  <c r="C20" i="6"/>
  <c r="C22" i="6"/>
  <c r="C24" i="6"/>
  <c r="C26" i="6"/>
  <c r="C28" i="6"/>
  <c r="C30" i="6"/>
  <c r="C32" i="6"/>
  <c r="C34" i="6"/>
  <c r="C36" i="6"/>
  <c r="C38" i="6"/>
  <c r="C40" i="6"/>
  <c r="C42" i="6"/>
  <c r="C44" i="6"/>
  <c r="C46" i="6"/>
  <c r="C48" i="6"/>
  <c r="C50" i="6"/>
  <c r="C52" i="6"/>
  <c r="C54" i="6"/>
  <c r="C56" i="6"/>
  <c r="C58" i="6"/>
  <c r="C60" i="6"/>
  <c r="C62" i="6"/>
  <c r="C64" i="6"/>
  <c r="C66" i="6"/>
  <c r="C68" i="6"/>
  <c r="C70" i="6"/>
  <c r="C72" i="6"/>
  <c r="C74" i="6"/>
  <c r="C76" i="6"/>
  <c r="C78" i="6"/>
  <c r="C80" i="6"/>
  <c r="C82" i="6"/>
  <c r="C84" i="6"/>
  <c r="C86" i="6"/>
  <c r="C88" i="6"/>
  <c r="C90" i="6"/>
  <c r="C92" i="6"/>
  <c r="C94" i="6"/>
  <c r="C96" i="6"/>
  <c r="C98" i="6"/>
  <c r="C100" i="6"/>
  <c r="C102" i="6"/>
  <c r="C104" i="6"/>
  <c r="C106" i="6"/>
  <c r="C108" i="6"/>
  <c r="C110" i="6"/>
  <c r="C112" i="6"/>
  <c r="C114" i="6"/>
  <c r="C116" i="6"/>
  <c r="C118" i="6"/>
  <c r="C120" i="6"/>
  <c r="C122" i="6"/>
  <c r="C124" i="6"/>
  <c r="C126" i="6"/>
  <c r="C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G59" i="6" l="1"/>
  <c r="L59" i="6"/>
  <c r="H59" i="6"/>
  <c r="F60" i="6"/>
  <c r="G60" i="6" s="1"/>
  <c r="K58" i="6"/>
  <c r="M58" i="6"/>
  <c r="C36" i="3"/>
  <c r="I59" i="6" l="1"/>
  <c r="H60" i="6"/>
  <c r="I60" i="6" s="1"/>
  <c r="L60" i="6"/>
  <c r="F61" i="6"/>
  <c r="G61" i="6" s="1"/>
  <c r="J60" i="6"/>
  <c r="D37" i="3"/>
  <c r="H9" i="3"/>
  <c r="H19" i="3"/>
  <c r="H30" i="3"/>
  <c r="H14" i="3"/>
  <c r="H25" i="3"/>
  <c r="H35" i="3"/>
  <c r="H24" i="3"/>
  <c r="H31" i="3"/>
  <c r="H15" i="3"/>
  <c r="H26" i="3"/>
  <c r="H10" i="3"/>
  <c r="H21" i="3"/>
  <c r="H8" i="3"/>
  <c r="H20" i="3"/>
  <c r="H27" i="3"/>
  <c r="H11" i="3"/>
  <c r="H22" i="3"/>
  <c r="H33" i="3"/>
  <c r="H17" i="3"/>
  <c r="H32" i="3"/>
  <c r="H16" i="3"/>
  <c r="H23" i="3"/>
  <c r="H34" i="3"/>
  <c r="H18" i="3"/>
  <c r="H29" i="3"/>
  <c r="H13" i="3"/>
  <c r="H28" i="3"/>
  <c r="H12" i="3"/>
  <c r="G15" i="3"/>
  <c r="G31" i="3"/>
  <c r="G20" i="3"/>
  <c r="G9" i="3"/>
  <c r="G25" i="3"/>
  <c r="G14" i="3"/>
  <c r="G30" i="3"/>
  <c r="G19" i="3"/>
  <c r="G35" i="3"/>
  <c r="G24" i="3"/>
  <c r="G13" i="3"/>
  <c r="G29" i="3"/>
  <c r="G18" i="3"/>
  <c r="G34" i="3"/>
  <c r="G23" i="3"/>
  <c r="G12" i="3"/>
  <c r="G28" i="3"/>
  <c r="G17" i="3"/>
  <c r="G33" i="3"/>
  <c r="G22" i="3"/>
  <c r="G11" i="3"/>
  <c r="G27" i="3"/>
  <c r="G16" i="3"/>
  <c r="G32" i="3"/>
  <c r="G21" i="3"/>
  <c r="G10" i="3"/>
  <c r="G26" i="3"/>
  <c r="G8" i="3"/>
  <c r="K59" i="6"/>
  <c r="M59" i="6"/>
  <c r="L61" i="6" l="1"/>
  <c r="F62" i="6"/>
  <c r="G62" i="6" s="1"/>
  <c r="J61" i="6"/>
  <c r="H61" i="6"/>
  <c r="I61" i="6" s="1"/>
  <c r="K60" i="6"/>
  <c r="M60" i="6"/>
  <c r="L62" i="6"/>
  <c r="H62" i="6"/>
  <c r="F63" i="6" l="1"/>
  <c r="J62" i="6"/>
  <c r="K61" i="6"/>
  <c r="M61" i="6"/>
  <c r="I62" i="6"/>
  <c r="L63" i="6"/>
  <c r="H63" i="6"/>
  <c r="G63" i="6"/>
  <c r="J63" i="6"/>
  <c r="F64" i="6"/>
  <c r="K62" i="6" l="1"/>
  <c r="M62" i="6"/>
  <c r="I63" i="6"/>
  <c r="H64" i="6"/>
  <c r="L64" i="6"/>
  <c r="G64" i="6"/>
  <c r="J64" i="6"/>
  <c r="F65" i="6"/>
  <c r="K63" i="6" l="1"/>
  <c r="M63" i="6"/>
  <c r="H65" i="6"/>
  <c r="G65" i="6"/>
  <c r="L65" i="6"/>
  <c r="J65" i="6"/>
  <c r="I64" i="6"/>
  <c r="F66" i="6"/>
  <c r="K64" i="6" l="1"/>
  <c r="M64" i="6"/>
  <c r="I65" i="6"/>
  <c r="H66" i="6"/>
  <c r="L66" i="6"/>
  <c r="G66" i="6"/>
  <c r="J66" i="6"/>
  <c r="F67" i="6"/>
  <c r="K65" i="6" l="1"/>
  <c r="M65" i="6"/>
  <c r="I66" i="6"/>
  <c r="H67" i="6"/>
  <c r="G67" i="6"/>
  <c r="L67" i="6"/>
  <c r="J67" i="6"/>
  <c r="F68" i="6"/>
  <c r="K66" i="6" l="1"/>
  <c r="M66" i="6"/>
  <c r="I67" i="6"/>
  <c r="M67" i="6" s="1"/>
  <c r="H68" i="6"/>
  <c r="L68" i="6"/>
  <c r="G68" i="6"/>
  <c r="J68" i="6"/>
  <c r="F69" i="6"/>
  <c r="K67" i="6" l="1"/>
  <c r="I68" i="6"/>
  <c r="L69" i="6"/>
  <c r="H69" i="6"/>
  <c r="G69" i="6"/>
  <c r="J69" i="6"/>
  <c r="F70" i="6"/>
  <c r="K68" i="6" l="1"/>
  <c r="M68" i="6"/>
  <c r="I69" i="6"/>
  <c r="L70" i="6"/>
  <c r="H70" i="6"/>
  <c r="G70" i="6"/>
  <c r="J70" i="6"/>
  <c r="F71" i="6"/>
  <c r="K69" i="6" l="1"/>
  <c r="M69" i="6"/>
  <c r="L71" i="6"/>
  <c r="H71" i="6"/>
  <c r="G71" i="6"/>
  <c r="J71" i="6"/>
  <c r="I70" i="6"/>
  <c r="F72" i="6"/>
  <c r="K70" i="6" l="1"/>
  <c r="M70" i="6"/>
  <c r="H72" i="6"/>
  <c r="G72" i="6"/>
  <c r="L72" i="6"/>
  <c r="J72" i="6"/>
  <c r="I71" i="6"/>
  <c r="F73" i="6"/>
  <c r="K71" i="6" l="1"/>
  <c r="M71" i="6"/>
  <c r="I72" i="6"/>
  <c r="H73" i="6"/>
  <c r="L73" i="6"/>
  <c r="G73" i="6"/>
  <c r="J73" i="6"/>
  <c r="F74" i="6"/>
  <c r="K72" i="6" l="1"/>
  <c r="M72" i="6"/>
  <c r="I73" i="6"/>
  <c r="L74" i="6"/>
  <c r="H74" i="6"/>
  <c r="G74" i="6"/>
  <c r="J74" i="6"/>
  <c r="F75" i="6"/>
  <c r="K73" i="6" l="1"/>
  <c r="M73" i="6"/>
  <c r="I74" i="6"/>
  <c r="L75" i="6"/>
  <c r="H75" i="6"/>
  <c r="G75" i="6"/>
  <c r="J75" i="6"/>
  <c r="F76" i="6"/>
  <c r="K74" i="6" l="1"/>
  <c r="M74" i="6"/>
  <c r="L76" i="6"/>
  <c r="H76" i="6"/>
  <c r="G76" i="6"/>
  <c r="J76" i="6"/>
  <c r="I75" i="6"/>
  <c r="F77" i="6"/>
  <c r="K75" i="6" l="1"/>
  <c r="M75" i="6"/>
  <c r="L77" i="6"/>
  <c r="H77" i="6"/>
  <c r="G77" i="6"/>
  <c r="J77" i="6"/>
  <c r="I76" i="6"/>
  <c r="F78" i="6"/>
  <c r="K76" i="6" l="1"/>
  <c r="M76" i="6"/>
  <c r="H78" i="6"/>
  <c r="G78" i="6"/>
  <c r="L78" i="6"/>
  <c r="J78" i="6"/>
  <c r="I77" i="6"/>
  <c r="F79" i="6"/>
  <c r="K77" i="6" l="1"/>
  <c r="M77" i="6"/>
  <c r="I78" i="6"/>
  <c r="H79" i="6"/>
  <c r="L79" i="6"/>
  <c r="G79" i="6"/>
  <c r="J79" i="6"/>
  <c r="F80" i="6"/>
  <c r="K78" i="6" l="1"/>
  <c r="M78" i="6"/>
  <c r="I79" i="6"/>
  <c r="H80" i="6"/>
  <c r="G80" i="6"/>
  <c r="L80" i="6"/>
  <c r="J80" i="6"/>
  <c r="F81" i="6"/>
  <c r="K79" i="6" l="1"/>
  <c r="M79" i="6"/>
  <c r="I80" i="6"/>
  <c r="H81" i="6"/>
  <c r="L81" i="6"/>
  <c r="G81" i="6"/>
  <c r="J81" i="6"/>
  <c r="F82" i="6"/>
  <c r="K80" i="6" l="1"/>
  <c r="M80" i="6"/>
  <c r="I81" i="6"/>
  <c r="L82" i="6"/>
  <c r="H82" i="6"/>
  <c r="G82" i="6"/>
  <c r="J82" i="6"/>
  <c r="F83" i="6"/>
  <c r="K81" i="6" l="1"/>
  <c r="M81" i="6"/>
  <c r="L83" i="6"/>
  <c r="H83" i="6"/>
  <c r="G83" i="6"/>
  <c r="J83" i="6"/>
  <c r="I82" i="6"/>
  <c r="F84" i="6"/>
  <c r="K82" i="6" l="1"/>
  <c r="M82" i="6"/>
  <c r="I83" i="6"/>
  <c r="L84" i="6"/>
  <c r="H84" i="6"/>
  <c r="G84" i="6"/>
  <c r="J84" i="6"/>
  <c r="F85" i="6"/>
  <c r="K83" i="6" l="1"/>
  <c r="M83" i="6"/>
  <c r="I84" i="6"/>
  <c r="H85" i="6"/>
  <c r="L85" i="6"/>
  <c r="G85" i="6"/>
  <c r="J85" i="6"/>
  <c r="F86" i="6"/>
  <c r="K84" i="6" l="1"/>
  <c r="M84" i="6"/>
  <c r="L86" i="6"/>
  <c r="H86" i="6"/>
  <c r="G86" i="6"/>
  <c r="J86" i="6"/>
  <c r="I85" i="6"/>
  <c r="F87" i="6"/>
  <c r="K85" i="6" l="1"/>
  <c r="M85" i="6"/>
  <c r="L87" i="6"/>
  <c r="H87" i="6"/>
  <c r="G87" i="6"/>
  <c r="J87" i="6"/>
  <c r="I86" i="6"/>
  <c r="F88" i="6"/>
  <c r="K86" i="6" l="1"/>
  <c r="M86" i="6"/>
  <c r="H88" i="6"/>
  <c r="L88" i="6"/>
  <c r="G88" i="6"/>
  <c r="J88" i="6"/>
  <c r="I87" i="6"/>
  <c r="F89" i="6"/>
  <c r="K87" i="6" l="1"/>
  <c r="M87" i="6"/>
  <c r="I88" i="6"/>
  <c r="H89" i="6"/>
  <c r="G89" i="6"/>
  <c r="L89" i="6"/>
  <c r="J89" i="6"/>
  <c r="F90" i="6"/>
  <c r="K88" i="6" l="1"/>
  <c r="M88" i="6"/>
  <c r="L90" i="6"/>
  <c r="H90" i="6"/>
  <c r="G90" i="6"/>
  <c r="J90" i="6"/>
  <c r="I89" i="6"/>
  <c r="F91" i="6"/>
  <c r="K89" i="6" l="1"/>
  <c r="M89" i="6"/>
  <c r="L91" i="6"/>
  <c r="H91" i="6"/>
  <c r="G91" i="6"/>
  <c r="J91" i="6"/>
  <c r="I90" i="6"/>
  <c r="F92" i="6"/>
  <c r="K90" i="6" l="1"/>
  <c r="M90" i="6"/>
  <c r="I91" i="6"/>
  <c r="H92" i="6"/>
  <c r="L92" i="6"/>
  <c r="G92" i="6"/>
  <c r="J92" i="6"/>
  <c r="F93" i="6"/>
  <c r="K91" i="6" l="1"/>
  <c r="M91" i="6"/>
  <c r="I92" i="6"/>
  <c r="H93" i="6"/>
  <c r="L93" i="6"/>
  <c r="G93" i="6"/>
  <c r="J93" i="6"/>
  <c r="F94" i="6"/>
  <c r="K92" i="6" l="1"/>
  <c r="M92" i="6"/>
  <c r="I93" i="6"/>
  <c r="L94" i="6"/>
  <c r="H94" i="6"/>
  <c r="G94" i="6"/>
  <c r="J94" i="6"/>
  <c r="F95" i="6"/>
  <c r="K93" i="6" l="1"/>
  <c r="M93" i="6"/>
  <c r="L95" i="6"/>
  <c r="H95" i="6"/>
  <c r="G95" i="6"/>
  <c r="J95" i="6"/>
  <c r="I94" i="6"/>
  <c r="F96" i="6"/>
  <c r="K94" i="6" l="1"/>
  <c r="M94" i="6"/>
  <c r="H96" i="6"/>
  <c r="G96" i="6"/>
  <c r="L96" i="6"/>
  <c r="J96" i="6"/>
  <c r="I95" i="6"/>
  <c r="F97" i="6"/>
  <c r="K95" i="6" l="1"/>
  <c r="M95" i="6"/>
  <c r="L97" i="6"/>
  <c r="H97" i="6"/>
  <c r="G97" i="6"/>
  <c r="J97" i="6"/>
  <c r="I96" i="6"/>
  <c r="F98" i="6"/>
  <c r="K96" i="6" l="1"/>
  <c r="M96" i="6"/>
  <c r="H98" i="6"/>
  <c r="G98" i="6"/>
  <c r="L98" i="6"/>
  <c r="J98" i="6"/>
  <c r="I97" i="6"/>
  <c r="F99" i="6"/>
  <c r="K97" i="6" l="1"/>
  <c r="M97" i="6"/>
  <c r="I98" i="6"/>
  <c r="H99" i="6"/>
  <c r="G99" i="6"/>
  <c r="L99" i="6"/>
  <c r="J99" i="6"/>
  <c r="F100" i="6"/>
  <c r="K98" i="6" l="1"/>
  <c r="M98" i="6"/>
  <c r="I99" i="6"/>
  <c r="H100" i="6"/>
  <c r="L100" i="6"/>
  <c r="G100" i="6"/>
  <c r="J100" i="6"/>
  <c r="F101" i="6"/>
  <c r="K99" i="6" l="1"/>
  <c r="M99" i="6"/>
  <c r="I100" i="6"/>
  <c r="L101" i="6"/>
  <c r="H101" i="6"/>
  <c r="G101" i="6"/>
  <c r="J101" i="6"/>
  <c r="F102" i="6"/>
  <c r="K100" i="6" l="1"/>
  <c r="M100" i="6"/>
  <c r="L102" i="6"/>
  <c r="H102" i="6"/>
  <c r="G102" i="6"/>
  <c r="J102" i="6"/>
  <c r="I101" i="6"/>
  <c r="F103" i="6"/>
  <c r="K101" i="6" l="1"/>
  <c r="M101" i="6"/>
  <c r="L103" i="6"/>
  <c r="H103" i="6"/>
  <c r="G103" i="6"/>
  <c r="J103" i="6"/>
  <c r="I102" i="6"/>
  <c r="F104" i="6"/>
  <c r="K102" i="6" l="1"/>
  <c r="M102" i="6"/>
  <c r="I103" i="6"/>
  <c r="H104" i="6"/>
  <c r="G104" i="6"/>
  <c r="L104" i="6"/>
  <c r="J104" i="6"/>
  <c r="F105" i="6"/>
  <c r="K103" i="6" l="1"/>
  <c r="M103" i="6"/>
  <c r="H105" i="6"/>
  <c r="L105" i="6"/>
  <c r="G105" i="6"/>
  <c r="J105" i="6"/>
  <c r="I104" i="6"/>
  <c r="F106" i="6"/>
  <c r="K104" i="6" l="1"/>
  <c r="M104" i="6"/>
  <c r="I105" i="6"/>
  <c r="L106" i="6"/>
  <c r="H106" i="6"/>
  <c r="G106" i="6"/>
  <c r="J106" i="6"/>
  <c r="F107" i="6"/>
  <c r="K105" i="6" l="1"/>
  <c r="M105" i="6"/>
  <c r="I106" i="6"/>
  <c r="L107" i="6"/>
  <c r="H107" i="6"/>
  <c r="G107" i="6"/>
  <c r="J107" i="6"/>
  <c r="F108" i="6"/>
  <c r="K106" i="6" l="1"/>
  <c r="M106" i="6"/>
  <c r="H108" i="6"/>
  <c r="L108" i="6"/>
  <c r="G108" i="6"/>
  <c r="J108" i="6"/>
  <c r="I107" i="6"/>
  <c r="F109" i="6"/>
  <c r="K107" i="6" l="1"/>
  <c r="M107" i="6"/>
  <c r="H109" i="6"/>
  <c r="G109" i="6"/>
  <c r="L109" i="6"/>
  <c r="J109" i="6"/>
  <c r="I108" i="6"/>
  <c r="F110" i="6"/>
  <c r="K108" i="6" l="1"/>
  <c r="M108" i="6"/>
  <c r="H110" i="6"/>
  <c r="L110" i="6"/>
  <c r="G110" i="6"/>
  <c r="J110" i="6"/>
  <c r="I109" i="6"/>
  <c r="F111" i="6"/>
  <c r="K109" i="6" l="1"/>
  <c r="M109" i="6"/>
  <c r="L111" i="6"/>
  <c r="H111" i="6"/>
  <c r="G111" i="6"/>
  <c r="J111" i="6"/>
  <c r="I110" i="6"/>
  <c r="F112" i="6"/>
  <c r="K110" i="6" l="1"/>
  <c r="M110" i="6"/>
  <c r="L112" i="6"/>
  <c r="H112" i="6"/>
  <c r="G112" i="6"/>
  <c r="J112" i="6"/>
  <c r="I111" i="6"/>
  <c r="F113" i="6"/>
  <c r="K111" i="6" l="1"/>
  <c r="M111" i="6"/>
  <c r="H113" i="6"/>
  <c r="G113" i="6"/>
  <c r="L113" i="6"/>
  <c r="J113" i="6"/>
  <c r="I112" i="6"/>
  <c r="F114" i="6"/>
  <c r="K112" i="6" l="1"/>
  <c r="M112" i="6"/>
  <c r="H114" i="6"/>
  <c r="G114" i="6"/>
  <c r="L114" i="6"/>
  <c r="J114" i="6"/>
  <c r="I113" i="6"/>
  <c r="F115" i="6"/>
  <c r="K113" i="6" l="1"/>
  <c r="M113" i="6"/>
  <c r="L115" i="6"/>
  <c r="H115" i="6"/>
  <c r="G115" i="6"/>
  <c r="J115" i="6"/>
  <c r="I114" i="6"/>
  <c r="F116" i="6"/>
  <c r="K114" i="6" l="1"/>
  <c r="M114" i="6"/>
  <c r="L116" i="6"/>
  <c r="H116" i="6"/>
  <c r="G116" i="6"/>
  <c r="J116" i="6"/>
  <c r="I115" i="6"/>
  <c r="F117" i="6"/>
  <c r="K115" i="6" l="1"/>
  <c r="M115" i="6"/>
  <c r="H117" i="6"/>
  <c r="L117" i="6"/>
  <c r="G117" i="6"/>
  <c r="J117" i="6"/>
  <c r="I116" i="6"/>
  <c r="F118" i="6"/>
  <c r="K116" i="6" l="1"/>
  <c r="M116" i="6"/>
  <c r="I117" i="6"/>
  <c r="H118" i="6"/>
  <c r="L118" i="6"/>
  <c r="G118" i="6"/>
  <c r="J118" i="6"/>
  <c r="F119" i="6"/>
  <c r="K117" i="6" l="1"/>
  <c r="M117" i="6"/>
  <c r="I118" i="6"/>
  <c r="L119" i="6"/>
  <c r="H119" i="6"/>
  <c r="G119" i="6"/>
  <c r="J119" i="6"/>
  <c r="F120" i="6"/>
  <c r="K118" i="6" l="1"/>
  <c r="M118" i="6"/>
  <c r="L120" i="6"/>
  <c r="H120" i="6"/>
  <c r="G120" i="6"/>
  <c r="J120" i="6"/>
  <c r="I119" i="6"/>
  <c r="F121" i="6"/>
  <c r="K119" i="6" l="1"/>
  <c r="M119" i="6"/>
  <c r="L121" i="6"/>
  <c r="H121" i="6"/>
  <c r="G121" i="6"/>
  <c r="J121" i="6"/>
  <c r="I120" i="6"/>
  <c r="F122" i="6"/>
  <c r="K120" i="6" l="1"/>
  <c r="M120" i="6"/>
  <c r="H122" i="6"/>
  <c r="G122" i="6"/>
  <c r="L122" i="6"/>
  <c r="J122" i="6"/>
  <c r="I121" i="6"/>
  <c r="F123" i="6"/>
  <c r="K121" i="6" l="1"/>
  <c r="M121" i="6"/>
  <c r="I122" i="6"/>
  <c r="H123" i="6"/>
  <c r="L123" i="6"/>
  <c r="G123" i="6"/>
  <c r="J123" i="6"/>
  <c r="F124" i="6"/>
  <c r="K122" i="6" l="1"/>
  <c r="M122" i="6"/>
  <c r="H124" i="6"/>
  <c r="L124" i="6"/>
  <c r="G124" i="6"/>
  <c r="J124" i="6"/>
  <c r="I123" i="6"/>
  <c r="F125" i="6"/>
  <c r="K123" i="6" l="1"/>
  <c r="M123" i="6"/>
  <c r="I124" i="6"/>
  <c r="L125" i="6"/>
  <c r="H125" i="6"/>
  <c r="G125" i="6"/>
  <c r="J125" i="6"/>
  <c r="F126" i="6"/>
  <c r="K124" i="6" l="1"/>
  <c r="M124" i="6"/>
  <c r="I125" i="6"/>
  <c r="H126" i="6"/>
  <c r="G126" i="6"/>
  <c r="L126" i="6"/>
  <c r="J126" i="6"/>
  <c r="F127" i="6"/>
  <c r="K125" i="6" l="1"/>
  <c r="M125" i="6"/>
  <c r="H127" i="6"/>
  <c r="G127" i="6"/>
  <c r="L127" i="6"/>
  <c r="J127" i="6"/>
  <c r="I126" i="6"/>
  <c r="F128" i="6"/>
  <c r="K126" i="6" l="1"/>
  <c r="M126" i="6"/>
  <c r="I127" i="6"/>
  <c r="H128" i="6"/>
  <c r="G128" i="6"/>
  <c r="L128" i="6"/>
  <c r="J128" i="6"/>
  <c r="F129" i="6"/>
  <c r="K127" i="6" l="1"/>
  <c r="M127" i="6"/>
  <c r="L129" i="6"/>
  <c r="H129" i="6"/>
  <c r="G129" i="6"/>
  <c r="J129" i="6"/>
  <c r="I128" i="6"/>
  <c r="F130" i="6"/>
  <c r="K128" i="6" l="1"/>
  <c r="M128" i="6"/>
  <c r="H130" i="6"/>
  <c r="L130" i="6"/>
  <c r="G130" i="6"/>
  <c r="J130" i="6"/>
  <c r="I129" i="6"/>
  <c r="F131" i="6"/>
  <c r="K129" i="6" l="1"/>
  <c r="M129" i="6"/>
  <c r="I130" i="6"/>
  <c r="L131" i="6"/>
  <c r="H131" i="6"/>
  <c r="G131" i="6"/>
  <c r="J131" i="6"/>
  <c r="F132" i="6"/>
  <c r="K130" i="6" l="1"/>
  <c r="M130" i="6"/>
  <c r="I131" i="6"/>
  <c r="L132" i="6"/>
  <c r="H132" i="6"/>
  <c r="G132" i="6"/>
  <c r="J132" i="6"/>
  <c r="F133" i="6"/>
  <c r="K131" i="6" l="1"/>
  <c r="M131" i="6"/>
  <c r="H133" i="6"/>
  <c r="G133" i="6"/>
  <c r="L133" i="6"/>
  <c r="J133" i="6"/>
  <c r="I132" i="6"/>
  <c r="F134" i="6"/>
  <c r="K132" i="6" l="1"/>
  <c r="M132" i="6"/>
  <c r="I133" i="6"/>
  <c r="H134" i="6"/>
  <c r="L134" i="6"/>
  <c r="G134" i="6"/>
  <c r="J134" i="6"/>
  <c r="F135" i="6"/>
  <c r="K133" i="6" l="1"/>
  <c r="M133" i="6"/>
  <c r="I134" i="6"/>
  <c r="L135" i="6"/>
  <c r="H135" i="6"/>
  <c r="G135" i="6"/>
  <c r="J135" i="6"/>
  <c r="F136" i="6"/>
  <c r="K134" i="6" l="1"/>
  <c r="M134" i="6"/>
  <c r="I135" i="6"/>
  <c r="H136" i="6"/>
  <c r="L136" i="6"/>
  <c r="G136" i="6"/>
  <c r="J136" i="6"/>
  <c r="F137" i="6"/>
  <c r="K135" i="6" l="1"/>
  <c r="M135" i="6"/>
  <c r="I136" i="6"/>
  <c r="H137" i="6"/>
  <c r="L137" i="6"/>
  <c r="G137" i="6"/>
  <c r="J137" i="6"/>
  <c r="F138" i="6"/>
  <c r="K136" i="6" l="1"/>
  <c r="M136" i="6"/>
  <c r="I137" i="6"/>
  <c r="L138" i="6"/>
  <c r="H138" i="6"/>
  <c r="G138" i="6"/>
  <c r="J138" i="6"/>
  <c r="F139" i="6"/>
  <c r="K137" i="6" l="1"/>
  <c r="M137" i="6"/>
  <c r="I138" i="6"/>
  <c r="L139" i="6"/>
  <c r="H139" i="6"/>
  <c r="G139" i="6"/>
  <c r="J139" i="6"/>
  <c r="F140" i="6"/>
  <c r="K138" i="6" l="1"/>
  <c r="M138" i="6"/>
  <c r="I139" i="6"/>
  <c r="H140" i="6"/>
  <c r="G140" i="6"/>
  <c r="L140" i="6"/>
  <c r="J140" i="6"/>
  <c r="F141" i="6"/>
  <c r="K139" i="6" l="1"/>
  <c r="M139" i="6"/>
  <c r="I140" i="6"/>
  <c r="L141" i="6"/>
  <c r="H141" i="6"/>
  <c r="G141" i="6"/>
  <c r="J141" i="6"/>
  <c r="F142" i="6"/>
  <c r="K140" i="6" l="1"/>
  <c r="M140" i="6"/>
  <c r="I141" i="6"/>
  <c r="L142" i="6"/>
  <c r="H142" i="6"/>
  <c r="G142" i="6"/>
  <c r="J142" i="6"/>
  <c r="F143" i="6"/>
  <c r="K141" i="6" l="1"/>
  <c r="M141" i="6"/>
  <c r="I142" i="6"/>
  <c r="H143" i="6"/>
  <c r="G143" i="6"/>
  <c r="L143" i="6"/>
  <c r="J143" i="6"/>
  <c r="F144" i="6"/>
  <c r="K142" i="6" l="1"/>
  <c r="M142" i="6"/>
  <c r="L144" i="6"/>
  <c r="H144" i="6"/>
  <c r="G144" i="6"/>
  <c r="J144" i="6"/>
  <c r="I143" i="6"/>
  <c r="F145" i="6"/>
  <c r="K143" i="6" l="1"/>
  <c r="M143" i="6"/>
  <c r="H145" i="6"/>
  <c r="L145" i="6"/>
  <c r="G145" i="6"/>
  <c r="J145" i="6"/>
  <c r="I144" i="6"/>
  <c r="F146" i="6"/>
  <c r="K144" i="6" l="1"/>
  <c r="M144" i="6"/>
  <c r="I145" i="6"/>
  <c r="H146" i="6"/>
  <c r="G146" i="6"/>
  <c r="L146" i="6"/>
  <c r="J146" i="6"/>
  <c r="F147" i="6"/>
  <c r="K145" i="6" l="1"/>
  <c r="M145" i="6"/>
  <c r="L147" i="6"/>
  <c r="H147" i="6"/>
  <c r="G147" i="6"/>
  <c r="J147" i="6"/>
  <c r="I146" i="6"/>
  <c r="F148" i="6"/>
  <c r="K146" i="6" l="1"/>
  <c r="M146" i="6"/>
  <c r="L148" i="6"/>
  <c r="H148" i="6"/>
  <c r="G148" i="6"/>
  <c r="J148" i="6"/>
  <c r="I147" i="6"/>
  <c r="F149" i="6"/>
  <c r="K147" i="6" l="1"/>
  <c r="M147" i="6"/>
  <c r="I148" i="6"/>
  <c r="H149" i="6"/>
  <c r="L149" i="6"/>
  <c r="G149" i="6"/>
  <c r="J149" i="6"/>
  <c r="F150" i="6"/>
  <c r="K148" i="6" l="1"/>
  <c r="M148" i="6"/>
  <c r="L150" i="6"/>
  <c r="H150" i="6"/>
  <c r="G150" i="6"/>
  <c r="J150" i="6"/>
  <c r="I149" i="6"/>
  <c r="F151" i="6"/>
  <c r="K149" i="6" l="1"/>
  <c r="M149" i="6"/>
  <c r="H151" i="6"/>
  <c r="G151" i="6"/>
  <c r="L151" i="6"/>
  <c r="J151" i="6"/>
  <c r="I150" i="6"/>
  <c r="F152" i="6"/>
  <c r="K150" i="6" l="1"/>
  <c r="M150" i="6"/>
  <c r="H152" i="6"/>
  <c r="L152" i="6"/>
  <c r="G152" i="6"/>
  <c r="J152" i="6"/>
  <c r="I151" i="6"/>
  <c r="F153" i="6"/>
  <c r="K151" i="6" l="1"/>
  <c r="M151" i="6"/>
  <c r="I152" i="6"/>
  <c r="L153" i="6"/>
  <c r="H153" i="6"/>
  <c r="G153" i="6"/>
  <c r="J153" i="6"/>
  <c r="F154" i="6"/>
  <c r="K152" i="6" l="1"/>
  <c r="M152" i="6"/>
  <c r="I153" i="6"/>
  <c r="H154" i="6"/>
  <c r="G154" i="6"/>
  <c r="L154" i="6"/>
  <c r="J154" i="6"/>
  <c r="F155" i="6"/>
  <c r="K153" i="6" l="1"/>
  <c r="M153" i="6"/>
  <c r="L155" i="6"/>
  <c r="H155" i="6"/>
  <c r="G155" i="6"/>
  <c r="J155" i="6"/>
  <c r="I154" i="6"/>
  <c r="F156" i="6"/>
  <c r="K154" i="6" l="1"/>
  <c r="M154" i="6"/>
  <c r="L156" i="6"/>
  <c r="H156" i="6"/>
  <c r="G156" i="6"/>
  <c r="J156" i="6"/>
  <c r="I155" i="6"/>
  <c r="F157" i="6"/>
  <c r="K155" i="6" l="1"/>
  <c r="M155" i="6"/>
  <c r="H157" i="6"/>
  <c r="L157" i="6"/>
  <c r="G157" i="6"/>
  <c r="J157" i="6"/>
  <c r="I156" i="6"/>
  <c r="F158" i="6"/>
  <c r="K156" i="6" l="1"/>
  <c r="M156" i="6"/>
  <c r="I157" i="6"/>
  <c r="L158" i="6"/>
  <c r="H158" i="6"/>
  <c r="G158" i="6"/>
  <c r="J158" i="6"/>
  <c r="F159" i="6"/>
  <c r="K157" i="6" l="1"/>
  <c r="M157" i="6"/>
  <c r="H159" i="6"/>
  <c r="G159" i="6"/>
  <c r="L159" i="6"/>
  <c r="J159" i="6"/>
  <c r="I158" i="6"/>
  <c r="F160" i="6"/>
  <c r="K158" i="6" l="1"/>
  <c r="M158" i="6"/>
  <c r="I159" i="6"/>
  <c r="L160" i="6"/>
  <c r="H160" i="6"/>
  <c r="G160" i="6"/>
  <c r="J160" i="6"/>
  <c r="F161" i="6"/>
  <c r="K159" i="6" l="1"/>
  <c r="M159" i="6"/>
  <c r="I160" i="6"/>
  <c r="H161" i="6"/>
  <c r="G161" i="6"/>
  <c r="L161" i="6"/>
  <c r="J161" i="6"/>
  <c r="F162" i="6"/>
  <c r="K160" i="6" l="1"/>
  <c r="M160" i="6"/>
  <c r="H162" i="6"/>
  <c r="L162" i="6"/>
  <c r="G162" i="6"/>
  <c r="J162" i="6"/>
  <c r="I161" i="6"/>
  <c r="F163" i="6"/>
  <c r="K161" i="6" l="1"/>
  <c r="M161" i="6"/>
  <c r="L163" i="6"/>
  <c r="H163" i="6"/>
  <c r="G163" i="6"/>
  <c r="J163" i="6"/>
  <c r="I162" i="6"/>
  <c r="F164" i="6"/>
  <c r="K162" i="6" l="1"/>
  <c r="M162" i="6"/>
  <c r="I163" i="6"/>
  <c r="L164" i="6"/>
  <c r="H164" i="6"/>
  <c r="G164" i="6"/>
  <c r="J164" i="6"/>
  <c r="F165" i="6"/>
  <c r="K163" i="6" l="1"/>
  <c r="M163" i="6"/>
  <c r="H165" i="6"/>
  <c r="G165" i="6"/>
  <c r="L165" i="6"/>
  <c r="J165" i="6"/>
  <c r="I164" i="6"/>
  <c r="F166" i="6"/>
  <c r="I165" i="6" l="1"/>
  <c r="M165" i="6" s="1"/>
  <c r="K164" i="6"/>
  <c r="M164" i="6"/>
  <c r="L166" i="6"/>
  <c r="H166" i="6"/>
  <c r="G166" i="6"/>
  <c r="J166" i="6"/>
  <c r="F167" i="6"/>
  <c r="K165" i="6" l="1"/>
  <c r="I166" i="6"/>
  <c r="H167" i="6"/>
  <c r="G167" i="6"/>
  <c r="L167" i="6"/>
  <c r="J167" i="6"/>
  <c r="F168" i="6"/>
  <c r="K166" i="6" l="1"/>
  <c r="M166" i="6"/>
  <c r="L168" i="6"/>
  <c r="H168" i="6"/>
  <c r="G168" i="6"/>
  <c r="J168" i="6"/>
  <c r="I167" i="6"/>
  <c r="F169" i="6"/>
  <c r="K167" i="6" l="1"/>
  <c r="M167" i="6"/>
  <c r="I168" i="6"/>
  <c r="L169" i="6"/>
  <c r="H169" i="6"/>
  <c r="G169" i="6"/>
  <c r="J169" i="6"/>
  <c r="F170" i="6"/>
  <c r="K168" i="6" l="1"/>
  <c r="M168" i="6"/>
  <c r="I169" i="6"/>
  <c r="H170" i="6"/>
  <c r="G170" i="6"/>
  <c r="L170" i="6"/>
  <c r="J170" i="6"/>
  <c r="F171" i="6"/>
  <c r="K169" i="6" l="1"/>
  <c r="M169" i="6"/>
  <c r="I170" i="6"/>
  <c r="L171" i="6"/>
  <c r="H171" i="6"/>
  <c r="G171" i="6"/>
  <c r="J171" i="6"/>
  <c r="F172" i="6"/>
  <c r="K170" i="6" l="1"/>
  <c r="M170" i="6"/>
  <c r="I171" i="6"/>
  <c r="L172" i="6"/>
  <c r="H172" i="6"/>
  <c r="G172" i="6"/>
  <c r="J172" i="6"/>
  <c r="F173" i="6"/>
  <c r="K171" i="6" l="1"/>
  <c r="M171" i="6"/>
  <c r="I172" i="6"/>
  <c r="H173" i="6"/>
  <c r="L173" i="6"/>
  <c r="G173" i="6"/>
  <c r="J173" i="6"/>
  <c r="F174" i="6"/>
  <c r="K172" i="6" l="1"/>
  <c r="M172" i="6"/>
  <c r="I173" i="6"/>
  <c r="L174" i="6"/>
  <c r="H174" i="6"/>
  <c r="G174" i="6"/>
  <c r="J174" i="6"/>
  <c r="F175" i="6"/>
  <c r="K173" i="6" l="1"/>
  <c r="M173" i="6"/>
  <c r="I174" i="6"/>
  <c r="L175" i="6"/>
  <c r="H175" i="6"/>
  <c r="G175" i="6"/>
  <c r="J175" i="6"/>
  <c r="F176" i="6"/>
  <c r="K174" i="6" l="1"/>
  <c r="M174" i="6"/>
  <c r="I175" i="6"/>
  <c r="H176" i="6"/>
  <c r="L176" i="6"/>
  <c r="G176" i="6"/>
  <c r="J176" i="6"/>
  <c r="F177" i="6"/>
  <c r="K175" i="6" l="1"/>
  <c r="M175" i="6"/>
  <c r="I176" i="6"/>
  <c r="H177" i="6"/>
  <c r="L177" i="6"/>
  <c r="G177" i="6"/>
  <c r="J177" i="6"/>
  <c r="F178" i="6"/>
  <c r="K176" i="6" l="1"/>
  <c r="M176" i="6"/>
  <c r="L178" i="6"/>
  <c r="H178" i="6"/>
  <c r="G178" i="6"/>
  <c r="J178" i="6"/>
  <c r="I177" i="6"/>
  <c r="F179" i="6"/>
  <c r="K177" i="6" l="1"/>
  <c r="M177" i="6"/>
  <c r="H179" i="6"/>
  <c r="L179" i="6"/>
  <c r="G179" i="6"/>
  <c r="J179" i="6"/>
  <c r="I178" i="6"/>
  <c r="F180" i="6"/>
  <c r="K178" i="6" l="1"/>
  <c r="M178" i="6"/>
  <c r="I179" i="6"/>
  <c r="H180" i="6"/>
  <c r="L180" i="6"/>
  <c r="G180" i="6"/>
  <c r="J180" i="6"/>
  <c r="F181" i="6"/>
  <c r="K179" i="6" l="1"/>
  <c r="M179" i="6"/>
  <c r="L181" i="6"/>
  <c r="H181" i="6"/>
  <c r="G181" i="6"/>
  <c r="J181" i="6"/>
  <c r="I180" i="6"/>
  <c r="F182" i="6"/>
  <c r="K180" i="6" l="1"/>
  <c r="M180" i="6"/>
  <c r="I181" i="6"/>
  <c r="M181" i="6" s="1"/>
  <c r="L182" i="6"/>
  <c r="H182" i="6"/>
  <c r="G182" i="6"/>
  <c r="J182" i="6"/>
  <c r="F183" i="6"/>
  <c r="I182" i="6" l="1"/>
  <c r="K181" i="6"/>
  <c r="H183" i="6"/>
  <c r="G183" i="6"/>
  <c r="L183" i="6"/>
  <c r="J183" i="6"/>
  <c r="F184" i="6"/>
  <c r="K182" i="6" l="1"/>
  <c r="M182" i="6"/>
  <c r="L184" i="6"/>
  <c r="H184" i="6"/>
  <c r="G184" i="6"/>
  <c r="J184" i="6"/>
  <c r="I183" i="6"/>
  <c r="F185" i="6"/>
  <c r="K183" i="6" l="1"/>
  <c r="M183" i="6"/>
  <c r="I184" i="6"/>
  <c r="L185" i="6"/>
  <c r="H185" i="6"/>
  <c r="G185" i="6"/>
  <c r="J185" i="6"/>
  <c r="F186" i="6"/>
  <c r="K184" i="6" l="1"/>
  <c r="M184" i="6"/>
  <c r="I185" i="6"/>
  <c r="L186" i="6"/>
  <c r="H186" i="6"/>
  <c r="G186" i="6"/>
  <c r="J186" i="6"/>
  <c r="F187" i="6"/>
  <c r="K185" i="6" l="1"/>
  <c r="M185" i="6"/>
  <c r="H187" i="6"/>
  <c r="G187" i="6"/>
  <c r="L187" i="6"/>
  <c r="J187" i="6"/>
  <c r="I186" i="6"/>
  <c r="F188" i="6"/>
  <c r="K186" i="6" l="1"/>
  <c r="M186" i="6"/>
  <c r="I187" i="6"/>
  <c r="H188" i="6"/>
  <c r="L188" i="6"/>
  <c r="G188" i="6"/>
  <c r="J188" i="6"/>
  <c r="F189" i="6"/>
  <c r="K187" i="6" l="1"/>
  <c r="M187" i="6"/>
  <c r="L189" i="6"/>
  <c r="H189" i="6"/>
  <c r="G189" i="6"/>
  <c r="J189" i="6"/>
  <c r="I188" i="6"/>
  <c r="F190" i="6"/>
  <c r="K188" i="6" l="1"/>
  <c r="M188" i="6"/>
  <c r="I189" i="6"/>
  <c r="L190" i="6"/>
  <c r="H190" i="6"/>
  <c r="G190" i="6"/>
  <c r="J190" i="6"/>
  <c r="F191" i="6"/>
  <c r="K189" i="6" l="1"/>
  <c r="M189" i="6"/>
  <c r="I190" i="6"/>
  <c r="H191" i="6"/>
  <c r="L191" i="6"/>
  <c r="G191" i="6"/>
  <c r="J191" i="6"/>
  <c r="F192" i="6"/>
  <c r="K190" i="6" l="1"/>
  <c r="M190" i="6"/>
  <c r="L192" i="6"/>
  <c r="H192" i="6"/>
  <c r="G192" i="6"/>
  <c r="J192" i="6"/>
  <c r="I191" i="6"/>
  <c r="F193" i="6"/>
  <c r="K191" i="6" l="1"/>
  <c r="M191" i="6"/>
  <c r="H193" i="6"/>
  <c r="G193" i="6"/>
  <c r="L193" i="6"/>
  <c r="J193" i="6"/>
  <c r="I192" i="6"/>
  <c r="F194" i="6"/>
  <c r="K192" i="6" l="1"/>
  <c r="M192" i="6"/>
  <c r="I193" i="6"/>
  <c r="L194" i="6"/>
  <c r="H194" i="6"/>
  <c r="G194" i="6"/>
  <c r="J194" i="6"/>
  <c r="F195" i="6"/>
  <c r="K193" i="6" l="1"/>
  <c r="M193" i="6"/>
  <c r="H195" i="6"/>
  <c r="G195" i="6"/>
  <c r="L195" i="6"/>
  <c r="J195" i="6"/>
  <c r="I194" i="6"/>
  <c r="F196" i="6"/>
  <c r="K194" i="6" l="1"/>
  <c r="M194" i="6"/>
  <c r="I195" i="6"/>
  <c r="H196" i="6"/>
  <c r="G196" i="6"/>
  <c r="L196" i="6"/>
  <c r="J196" i="6"/>
  <c r="F197" i="6"/>
  <c r="K195" i="6" l="1"/>
  <c r="M195" i="6"/>
  <c r="I196" i="6"/>
  <c r="L197" i="6"/>
  <c r="H197" i="6"/>
  <c r="G197" i="6"/>
  <c r="J197" i="6"/>
  <c r="F198" i="6"/>
  <c r="K196" i="6" l="1"/>
  <c r="M196" i="6"/>
  <c r="H198" i="6"/>
  <c r="L198" i="6"/>
  <c r="G198" i="6"/>
  <c r="J198" i="6"/>
  <c r="I197" i="6"/>
  <c r="F199" i="6"/>
  <c r="K197" i="6" l="1"/>
  <c r="M197" i="6"/>
  <c r="L199" i="6"/>
  <c r="H199" i="6"/>
  <c r="G199" i="6"/>
  <c r="J199" i="6"/>
  <c r="I198" i="6"/>
  <c r="F200" i="6"/>
  <c r="K198" i="6" l="1"/>
  <c r="M198" i="6"/>
  <c r="I199" i="6"/>
  <c r="H200" i="6"/>
  <c r="L200" i="6"/>
  <c r="G200" i="6"/>
  <c r="J200" i="6"/>
  <c r="F201" i="6"/>
  <c r="K199" i="6" l="1"/>
  <c r="M199" i="6"/>
  <c r="I200" i="6"/>
  <c r="L201" i="6"/>
  <c r="H201" i="6"/>
  <c r="G201" i="6"/>
  <c r="J201" i="6"/>
  <c r="F202" i="6"/>
  <c r="K200" i="6" l="1"/>
  <c r="M200" i="6"/>
  <c r="L202" i="6"/>
  <c r="H202" i="6"/>
  <c r="G202" i="6"/>
  <c r="J202" i="6"/>
  <c r="I201" i="6"/>
  <c r="F203" i="6"/>
  <c r="K201" i="6" l="1"/>
  <c r="M201" i="6"/>
  <c r="L203" i="6"/>
  <c r="H203" i="6"/>
  <c r="G203" i="6"/>
  <c r="J203" i="6"/>
  <c r="I202" i="6"/>
  <c r="F204" i="6"/>
  <c r="K202" i="6" l="1"/>
  <c r="M202" i="6"/>
  <c r="H204" i="6"/>
  <c r="L204" i="6"/>
  <c r="G204" i="6"/>
  <c r="J204" i="6"/>
  <c r="I203" i="6"/>
  <c r="F205" i="6"/>
  <c r="K203" i="6" l="1"/>
  <c r="M203" i="6"/>
  <c r="I204" i="6"/>
  <c r="L205" i="6"/>
  <c r="H205" i="6"/>
  <c r="G205" i="6"/>
  <c r="J205" i="6"/>
  <c r="F206" i="6"/>
  <c r="K204" i="6" l="1"/>
  <c r="M204" i="6"/>
  <c r="I205" i="6"/>
  <c r="L206" i="6"/>
  <c r="H206" i="6"/>
  <c r="G206" i="6"/>
  <c r="J206" i="6"/>
  <c r="F207" i="6"/>
  <c r="K205" i="6" l="1"/>
  <c r="M205" i="6"/>
  <c r="H207" i="6"/>
  <c r="L207" i="6"/>
  <c r="G207" i="6"/>
  <c r="J207" i="6"/>
  <c r="I206" i="6"/>
  <c r="F208" i="6"/>
  <c r="K206" i="6" l="1"/>
  <c r="M206" i="6"/>
  <c r="L208" i="6"/>
  <c r="H208" i="6"/>
  <c r="G208" i="6"/>
  <c r="J208" i="6"/>
  <c r="I207" i="6"/>
  <c r="F209" i="6"/>
  <c r="K207" i="6" l="1"/>
  <c r="M207" i="6"/>
  <c r="I208" i="6"/>
  <c r="H209" i="6"/>
  <c r="G209" i="6"/>
  <c r="L209" i="6"/>
  <c r="J209" i="6"/>
  <c r="F210" i="6"/>
  <c r="K208" i="6" l="1"/>
  <c r="M208" i="6"/>
  <c r="L210" i="6"/>
  <c r="H210" i="6"/>
  <c r="G210" i="6"/>
  <c r="J210" i="6"/>
  <c r="I209" i="6"/>
  <c r="F211" i="6"/>
  <c r="K209" i="6" l="1"/>
  <c r="M209" i="6"/>
  <c r="L211" i="6"/>
  <c r="H211" i="6"/>
  <c r="G211" i="6"/>
  <c r="J211" i="6"/>
  <c r="I210" i="6"/>
  <c r="F212" i="6"/>
  <c r="K210" i="6" l="1"/>
  <c r="M210" i="6"/>
  <c r="I211" i="6"/>
  <c r="L212" i="6"/>
  <c r="H212" i="6"/>
  <c r="G212" i="6"/>
  <c r="J212" i="6"/>
  <c r="F213" i="6"/>
  <c r="K211" i="6" l="1"/>
  <c r="M211" i="6"/>
  <c r="I212" i="6"/>
  <c r="H213" i="6"/>
  <c r="L213" i="6"/>
  <c r="G213" i="6"/>
  <c r="J213" i="6"/>
  <c r="F214" i="6"/>
  <c r="K212" i="6" l="1"/>
  <c r="M212" i="6"/>
  <c r="L214" i="6"/>
  <c r="H214" i="6"/>
  <c r="G214" i="6"/>
  <c r="J214" i="6"/>
  <c r="I213" i="6"/>
  <c r="F215" i="6"/>
  <c r="K213" i="6" l="1"/>
  <c r="M213" i="6"/>
  <c r="L215" i="6"/>
  <c r="H215" i="6"/>
  <c r="G215" i="6"/>
  <c r="J215" i="6"/>
  <c r="I214" i="6"/>
  <c r="F216" i="6"/>
  <c r="K214" i="6" l="1"/>
  <c r="M214" i="6"/>
  <c r="L216" i="6"/>
  <c r="H216" i="6"/>
  <c r="G216" i="6"/>
  <c r="J216" i="6"/>
  <c r="I215" i="6"/>
  <c r="F217" i="6"/>
  <c r="K215" i="6" l="1"/>
  <c r="M215" i="6"/>
  <c r="L217" i="6"/>
  <c r="H217" i="6"/>
  <c r="G217" i="6"/>
  <c r="J217" i="6"/>
  <c r="I216" i="6"/>
  <c r="F218" i="6"/>
  <c r="K216" i="6" l="1"/>
  <c r="M216" i="6"/>
  <c r="L218" i="6"/>
  <c r="H218" i="6"/>
  <c r="G218" i="6"/>
  <c r="J218" i="6"/>
  <c r="I217" i="6"/>
  <c r="F219" i="6"/>
  <c r="K217" i="6" l="1"/>
  <c r="M217" i="6"/>
  <c r="L219" i="6"/>
  <c r="H219" i="6"/>
  <c r="G219" i="6"/>
  <c r="J219" i="6"/>
  <c r="I218" i="6"/>
  <c r="F220" i="6"/>
  <c r="K218" i="6" l="1"/>
  <c r="M218" i="6"/>
  <c r="H220" i="6"/>
  <c r="G220" i="6"/>
  <c r="L220" i="6"/>
  <c r="J220" i="6"/>
  <c r="I219" i="6"/>
  <c r="F221" i="6"/>
  <c r="K219" i="6" l="1"/>
  <c r="M219" i="6"/>
  <c r="I220" i="6"/>
  <c r="L221" i="6"/>
  <c r="H221" i="6"/>
  <c r="G221" i="6"/>
  <c r="J221" i="6"/>
  <c r="F222" i="6"/>
  <c r="K220" i="6" l="1"/>
  <c r="M220" i="6"/>
  <c r="H222" i="6"/>
  <c r="G222" i="6"/>
  <c r="L222" i="6"/>
  <c r="J222" i="6"/>
  <c r="I221" i="6"/>
  <c r="F223" i="6"/>
  <c r="K221" i="6" l="1"/>
  <c r="M221" i="6"/>
  <c r="I222" i="6"/>
  <c r="L223" i="6"/>
  <c r="H223" i="6"/>
  <c r="G223" i="6"/>
  <c r="J223" i="6"/>
  <c r="F224" i="6"/>
  <c r="K222" i="6" l="1"/>
  <c r="M222" i="6"/>
  <c r="I223" i="6"/>
  <c r="L224" i="6"/>
  <c r="H224" i="6"/>
  <c r="G224" i="6"/>
  <c r="J224" i="6"/>
  <c r="F225" i="6"/>
  <c r="K223" i="6" l="1"/>
  <c r="M223" i="6"/>
  <c r="L225" i="6"/>
  <c r="H225" i="6"/>
  <c r="G225" i="6"/>
  <c r="J225" i="6"/>
  <c r="I224" i="6"/>
  <c r="F226" i="6"/>
  <c r="K224" i="6" l="1"/>
  <c r="M224" i="6"/>
  <c r="L226" i="6"/>
  <c r="H226" i="6"/>
  <c r="G226" i="6"/>
  <c r="J226" i="6"/>
  <c r="I225" i="6"/>
  <c r="F227" i="6"/>
  <c r="K225" i="6" l="1"/>
  <c r="M225" i="6"/>
  <c r="I226" i="6"/>
  <c r="L227" i="6"/>
  <c r="H227" i="6"/>
  <c r="G227" i="6"/>
  <c r="J227" i="6"/>
  <c r="F228" i="6"/>
  <c r="K226" i="6" l="1"/>
  <c r="M226" i="6"/>
  <c r="L228" i="6"/>
  <c r="H228" i="6"/>
  <c r="G228" i="6"/>
  <c r="J228" i="6"/>
  <c r="I227" i="6"/>
  <c r="F229" i="6"/>
  <c r="K227" i="6" l="1"/>
  <c r="M227" i="6"/>
  <c r="I228" i="6"/>
  <c r="L229" i="6"/>
  <c r="H229" i="6"/>
  <c r="G229" i="6"/>
  <c r="J229" i="6"/>
  <c r="F230" i="6"/>
  <c r="K228" i="6" l="1"/>
  <c r="M228" i="6"/>
  <c r="L230" i="6"/>
  <c r="H230" i="6"/>
  <c r="G230" i="6"/>
  <c r="J230" i="6"/>
  <c r="I229" i="6"/>
  <c r="F231" i="6"/>
  <c r="K229" i="6" l="1"/>
  <c r="M229" i="6"/>
  <c r="I230" i="6"/>
  <c r="L231" i="6"/>
  <c r="H231" i="6"/>
  <c r="G231" i="6"/>
  <c r="J231" i="6"/>
  <c r="F232" i="6"/>
  <c r="K230" i="6" l="1"/>
  <c r="M230" i="6"/>
  <c r="I231" i="6"/>
  <c r="H232" i="6"/>
  <c r="G232" i="6"/>
  <c r="L232" i="6"/>
  <c r="J232" i="6"/>
  <c r="F233" i="6"/>
  <c r="K231" i="6" l="1"/>
  <c r="M231" i="6"/>
  <c r="I232" i="6"/>
  <c r="L233" i="6"/>
  <c r="H233" i="6"/>
  <c r="G233" i="6"/>
  <c r="J233" i="6"/>
  <c r="F234" i="6"/>
  <c r="K232" i="6" l="1"/>
  <c r="M232" i="6"/>
  <c r="I233" i="6"/>
  <c r="L234" i="6"/>
  <c r="H234" i="6"/>
  <c r="G234" i="6"/>
  <c r="J234" i="6"/>
  <c r="F235" i="6"/>
  <c r="K233" i="6" l="1"/>
  <c r="M233" i="6"/>
  <c r="H235" i="6"/>
  <c r="L235" i="6"/>
  <c r="G235" i="6"/>
  <c r="J235" i="6"/>
  <c r="I234" i="6"/>
  <c r="F236" i="6"/>
  <c r="K234" i="6" l="1"/>
  <c r="M234" i="6"/>
  <c r="L236" i="6"/>
  <c r="H236" i="6"/>
  <c r="G236" i="6"/>
  <c r="J236" i="6"/>
  <c r="I235" i="6"/>
  <c r="F237" i="6"/>
  <c r="K235" i="6" l="1"/>
  <c r="M235" i="6"/>
  <c r="I236" i="6"/>
  <c r="L237" i="6"/>
  <c r="H237" i="6"/>
  <c r="G237" i="6"/>
  <c r="J237" i="6"/>
  <c r="F238" i="6"/>
  <c r="K236" i="6" l="1"/>
  <c r="M236" i="6"/>
  <c r="I237" i="6"/>
  <c r="H238" i="6"/>
  <c r="G238" i="6"/>
  <c r="L238" i="6"/>
  <c r="J238" i="6"/>
  <c r="F239" i="6"/>
  <c r="K237" i="6" l="1"/>
  <c r="M237" i="6"/>
  <c r="I238" i="6"/>
  <c r="L239" i="6"/>
  <c r="H239" i="6"/>
  <c r="G239" i="6"/>
  <c r="J239" i="6"/>
  <c r="F240" i="6"/>
  <c r="K238" i="6" l="1"/>
  <c r="M238" i="6"/>
  <c r="I239" i="6"/>
  <c r="L240" i="6"/>
  <c r="H240" i="6"/>
  <c r="G240" i="6"/>
  <c r="J240" i="6"/>
  <c r="F241" i="6"/>
  <c r="K239" i="6" l="1"/>
  <c r="M239" i="6"/>
  <c r="L241" i="6"/>
  <c r="H241" i="6"/>
  <c r="G241" i="6"/>
  <c r="J241" i="6"/>
  <c r="I240" i="6"/>
  <c r="F242" i="6"/>
  <c r="K240" i="6" l="1"/>
  <c r="M240" i="6"/>
  <c r="I241" i="6"/>
  <c r="L242" i="6"/>
  <c r="H242" i="6"/>
  <c r="G242" i="6"/>
  <c r="J242" i="6"/>
  <c r="F243" i="6"/>
  <c r="K241" i="6" l="1"/>
  <c r="M241" i="6"/>
  <c r="I242" i="6"/>
  <c r="L243" i="6"/>
  <c r="H243" i="6"/>
  <c r="G243" i="6"/>
  <c r="J243" i="6"/>
  <c r="F244" i="6"/>
  <c r="K242" i="6" l="1"/>
  <c r="M242" i="6"/>
  <c r="I243" i="6"/>
  <c r="L244" i="6"/>
  <c r="H244" i="6"/>
  <c r="G244" i="6"/>
  <c r="J244" i="6"/>
  <c r="F245" i="6"/>
  <c r="K243" i="6" l="1"/>
  <c r="M243" i="6"/>
  <c r="I244" i="6"/>
  <c r="H245" i="6"/>
  <c r="L245" i="6"/>
  <c r="G245" i="6"/>
  <c r="J245" i="6"/>
  <c r="F246" i="6"/>
  <c r="K244" i="6" l="1"/>
  <c r="M244" i="6"/>
  <c r="I245" i="6"/>
  <c r="L246" i="6"/>
  <c r="H246" i="6"/>
  <c r="G246" i="6"/>
  <c r="J246" i="6"/>
  <c r="F247" i="6"/>
  <c r="K245" i="6" l="1"/>
  <c r="M245" i="6"/>
  <c r="H247" i="6"/>
  <c r="G247" i="6"/>
  <c r="L247" i="6"/>
  <c r="J247" i="6"/>
  <c r="I246" i="6"/>
  <c r="F248" i="6"/>
  <c r="K246" i="6" l="1"/>
  <c r="M246" i="6"/>
  <c r="I247" i="6"/>
  <c r="L248" i="6"/>
  <c r="H248" i="6"/>
  <c r="G248" i="6"/>
  <c r="J248" i="6"/>
  <c r="F249" i="6"/>
  <c r="K247" i="6" l="1"/>
  <c r="M247" i="6"/>
  <c r="I248" i="6"/>
  <c r="L249" i="6"/>
  <c r="H249" i="6"/>
  <c r="G249" i="6"/>
  <c r="J249" i="6"/>
  <c r="F250" i="6"/>
  <c r="K248" i="6" l="1"/>
  <c r="M248" i="6"/>
  <c r="I249" i="6"/>
  <c r="H250" i="6"/>
  <c r="L250" i="6"/>
  <c r="G250" i="6"/>
  <c r="J250" i="6"/>
  <c r="F251" i="6"/>
  <c r="K249" i="6" l="1"/>
  <c r="M249" i="6"/>
  <c r="I250" i="6"/>
  <c r="L251" i="6"/>
  <c r="H251" i="6"/>
  <c r="G251" i="6"/>
  <c r="J251" i="6"/>
  <c r="F252" i="6"/>
  <c r="K250" i="6" l="1"/>
  <c r="M250" i="6"/>
  <c r="I251" i="6"/>
  <c r="L252" i="6"/>
  <c r="H252" i="6"/>
  <c r="G252" i="6"/>
  <c r="J252" i="6"/>
  <c r="F253" i="6"/>
  <c r="K251" i="6" l="1"/>
  <c r="M251" i="6"/>
  <c r="L253" i="6"/>
  <c r="H253" i="6"/>
  <c r="G253" i="6"/>
  <c r="J253" i="6"/>
  <c r="I252" i="6"/>
  <c r="F254" i="6"/>
  <c r="K252" i="6" l="1"/>
  <c r="M252" i="6"/>
  <c r="H254" i="6"/>
  <c r="G254" i="6"/>
  <c r="L254" i="6"/>
  <c r="J254" i="6"/>
  <c r="I253" i="6"/>
  <c r="F255" i="6"/>
  <c r="K253" i="6" l="1"/>
  <c r="M253" i="6"/>
  <c r="I254" i="6"/>
  <c r="L255" i="6"/>
  <c r="H255" i="6"/>
  <c r="G255" i="6"/>
  <c r="J255" i="6"/>
  <c r="F256" i="6"/>
  <c r="K254" i="6" l="1"/>
  <c r="M254" i="6"/>
  <c r="H256" i="6"/>
  <c r="G256" i="6"/>
  <c r="L256" i="6"/>
  <c r="J256" i="6"/>
  <c r="I255" i="6"/>
  <c r="F257" i="6"/>
  <c r="K255" i="6" l="1"/>
  <c r="M255" i="6"/>
  <c r="I256" i="6"/>
  <c r="L257" i="6"/>
  <c r="H257" i="6"/>
  <c r="G257" i="6"/>
  <c r="J257" i="6"/>
  <c r="F258" i="6"/>
  <c r="K256" i="6" l="1"/>
  <c r="M256" i="6"/>
  <c r="I257" i="6"/>
  <c r="L258" i="6"/>
  <c r="H258" i="6"/>
  <c r="G258" i="6"/>
  <c r="J258" i="6"/>
  <c r="F259" i="6"/>
  <c r="K257" i="6" l="1"/>
  <c r="M257" i="6"/>
  <c r="I258" i="6"/>
  <c r="H259" i="6"/>
  <c r="G259" i="6"/>
  <c r="L259" i="6"/>
  <c r="J259" i="6"/>
  <c r="F260" i="6"/>
  <c r="K258" i="6" l="1"/>
  <c r="M258" i="6"/>
  <c r="L260" i="6"/>
  <c r="H260" i="6"/>
  <c r="G260" i="6"/>
  <c r="J260" i="6"/>
  <c r="I259" i="6"/>
  <c r="F261" i="6"/>
  <c r="K259" i="6" l="1"/>
  <c r="M259" i="6"/>
  <c r="L261" i="6"/>
  <c r="H261" i="6"/>
  <c r="G261" i="6"/>
  <c r="J261" i="6"/>
  <c r="I260" i="6"/>
  <c r="F262" i="6"/>
  <c r="K260" i="6" l="1"/>
  <c r="M260" i="6"/>
  <c r="I261" i="6"/>
  <c r="M261" i="6" s="1"/>
  <c r="L262" i="6"/>
  <c r="H262" i="6"/>
  <c r="G262" i="6"/>
  <c r="J262" i="6"/>
  <c r="F263" i="6"/>
  <c r="K261" i="6" l="1"/>
  <c r="I262" i="6"/>
  <c r="L263" i="6"/>
  <c r="H263" i="6"/>
  <c r="G263" i="6"/>
  <c r="J263" i="6"/>
  <c r="F264" i="6"/>
  <c r="K262" i="6" l="1"/>
  <c r="M262" i="6"/>
  <c r="L264" i="6"/>
  <c r="H264" i="6"/>
  <c r="G264" i="6"/>
  <c r="J264" i="6"/>
  <c r="I263" i="6"/>
  <c r="F265" i="6"/>
  <c r="K263" i="6" l="1"/>
  <c r="M263" i="6"/>
  <c r="H265" i="6"/>
  <c r="L265" i="6"/>
  <c r="G265" i="6"/>
  <c r="J265" i="6"/>
  <c r="I264" i="6"/>
  <c r="F266" i="6"/>
  <c r="K264" i="6" l="1"/>
  <c r="M264" i="6"/>
  <c r="I265" i="6"/>
  <c r="L266" i="6"/>
  <c r="H266" i="6"/>
  <c r="G266" i="6"/>
  <c r="J266" i="6"/>
  <c r="F267" i="6"/>
  <c r="K265" i="6" l="1"/>
  <c r="M265" i="6"/>
  <c r="I266" i="6"/>
  <c r="L267" i="6"/>
  <c r="H267" i="6"/>
  <c r="G267" i="6"/>
  <c r="J267" i="6"/>
  <c r="F268" i="6"/>
  <c r="K266" i="6" l="1"/>
  <c r="M266" i="6"/>
  <c r="I267" i="6"/>
  <c r="H268" i="6"/>
  <c r="G268" i="6"/>
  <c r="L268" i="6"/>
  <c r="J268" i="6"/>
  <c r="F269" i="6"/>
  <c r="K267" i="6" l="1"/>
  <c r="M267" i="6"/>
  <c r="I268" i="6"/>
  <c r="L269" i="6"/>
  <c r="H269" i="6"/>
  <c r="G269" i="6"/>
  <c r="J269" i="6"/>
  <c r="F270" i="6"/>
  <c r="K268" i="6" l="1"/>
  <c r="M268" i="6"/>
  <c r="I269" i="6"/>
  <c r="L270" i="6"/>
  <c r="H270" i="6"/>
  <c r="G270" i="6"/>
  <c r="J270" i="6"/>
  <c r="F271" i="6"/>
  <c r="K269" i="6" l="1"/>
  <c r="M269" i="6"/>
  <c r="I270" i="6"/>
  <c r="L271" i="6"/>
  <c r="H271" i="6"/>
  <c r="G271" i="6"/>
  <c r="J271" i="6"/>
  <c r="F272" i="6"/>
  <c r="K270" i="6" l="1"/>
  <c r="M270" i="6"/>
  <c r="I271" i="6"/>
  <c r="L272" i="6"/>
  <c r="H272" i="6"/>
  <c r="G272" i="6"/>
  <c r="J272" i="6"/>
  <c r="F273" i="6"/>
  <c r="K271" i="6" l="1"/>
  <c r="M271" i="6"/>
  <c r="I272" i="6"/>
  <c r="L273" i="6"/>
  <c r="H273" i="6"/>
  <c r="G273" i="6"/>
  <c r="J273" i="6"/>
  <c r="F274" i="6"/>
  <c r="K272" i="6" l="1"/>
  <c r="M272" i="6"/>
  <c r="I273" i="6"/>
  <c r="L274" i="6"/>
  <c r="H274" i="6"/>
  <c r="G274" i="6"/>
  <c r="J274" i="6"/>
  <c r="F275" i="6"/>
  <c r="K273" i="6" l="1"/>
  <c r="M273" i="6"/>
  <c r="I274" i="6"/>
  <c r="L275" i="6"/>
  <c r="H275" i="6"/>
  <c r="G275" i="6"/>
  <c r="J275" i="6"/>
  <c r="F276" i="6"/>
  <c r="K274" i="6" l="1"/>
  <c r="M274" i="6"/>
  <c r="H276" i="6"/>
  <c r="L276" i="6"/>
  <c r="G276" i="6"/>
  <c r="J276" i="6"/>
  <c r="I275" i="6"/>
  <c r="F277" i="6"/>
  <c r="K275" i="6" l="1"/>
  <c r="M275" i="6"/>
  <c r="I276" i="6"/>
  <c r="L277" i="6"/>
  <c r="H277" i="6"/>
  <c r="G277" i="6"/>
  <c r="J277" i="6"/>
  <c r="F278" i="6"/>
  <c r="K276" i="6" l="1"/>
  <c r="M276" i="6"/>
  <c r="L278" i="6"/>
  <c r="H278" i="6"/>
  <c r="G278" i="6"/>
  <c r="J278" i="6"/>
  <c r="I277" i="6"/>
  <c r="F279" i="6"/>
  <c r="K277" i="6" l="1"/>
  <c r="M277" i="6"/>
  <c r="H279" i="6"/>
  <c r="G279" i="6"/>
  <c r="L279" i="6"/>
  <c r="J279" i="6"/>
  <c r="I278" i="6"/>
  <c r="F280" i="6"/>
  <c r="K278" i="6" l="1"/>
  <c r="M278" i="6"/>
  <c r="I279" i="6"/>
  <c r="L280" i="6"/>
  <c r="H280" i="6"/>
  <c r="G280" i="6"/>
  <c r="J280" i="6"/>
  <c r="F281" i="6"/>
  <c r="K279" i="6" l="1"/>
  <c r="M279" i="6"/>
  <c r="I280" i="6"/>
  <c r="L281" i="6"/>
  <c r="H281" i="6"/>
  <c r="G281" i="6"/>
  <c r="J281" i="6"/>
  <c r="F282" i="6"/>
  <c r="K280" i="6" l="1"/>
  <c r="M280" i="6"/>
  <c r="I281" i="6"/>
  <c r="H282" i="6"/>
  <c r="L282" i="6"/>
  <c r="G282" i="6"/>
  <c r="J282" i="6"/>
  <c r="F283" i="6"/>
  <c r="K281" i="6" l="1"/>
  <c r="M281" i="6"/>
  <c r="I282" i="6"/>
  <c r="L283" i="6"/>
  <c r="H283" i="6"/>
  <c r="G283" i="6"/>
  <c r="J283" i="6"/>
  <c r="F284" i="6"/>
  <c r="K282" i="6" l="1"/>
  <c r="M282" i="6"/>
  <c r="I283" i="6"/>
  <c r="L284" i="6"/>
  <c r="H284" i="6"/>
  <c r="G284" i="6"/>
  <c r="J284" i="6"/>
  <c r="F285" i="6"/>
  <c r="K283" i="6" l="1"/>
  <c r="M283" i="6"/>
  <c r="I284" i="6"/>
  <c r="H285" i="6"/>
  <c r="L285" i="6"/>
  <c r="G285" i="6"/>
  <c r="J285" i="6"/>
  <c r="F286" i="6"/>
  <c r="K284" i="6" l="1"/>
  <c r="M284" i="6"/>
  <c r="I285" i="6"/>
  <c r="L286" i="6"/>
  <c r="H286" i="6"/>
  <c r="G286" i="6"/>
  <c r="J286" i="6"/>
  <c r="F287" i="6"/>
  <c r="K285" i="6" l="1"/>
  <c r="M285" i="6"/>
  <c r="I286" i="6"/>
  <c r="L287" i="6"/>
  <c r="H287" i="6"/>
  <c r="G287" i="6"/>
  <c r="J287" i="6"/>
  <c r="F288" i="6"/>
  <c r="K286" i="6" l="1"/>
  <c r="M286" i="6"/>
  <c r="I287" i="6"/>
  <c r="M287" i="6" s="1"/>
  <c r="L288" i="6"/>
  <c r="H288" i="6"/>
  <c r="G288" i="6"/>
  <c r="J288" i="6"/>
  <c r="F289" i="6"/>
  <c r="K287" i="6" l="1"/>
  <c r="I288" i="6"/>
  <c r="L289" i="6"/>
  <c r="H289" i="6"/>
  <c r="G289" i="6"/>
  <c r="J289" i="6"/>
  <c r="F290" i="6"/>
  <c r="K288" i="6" l="1"/>
  <c r="M288" i="6"/>
  <c r="I289" i="6"/>
  <c r="H290" i="6"/>
  <c r="G290" i="6"/>
  <c r="L290" i="6"/>
  <c r="J290" i="6"/>
  <c r="F291" i="6"/>
  <c r="K289" i="6" l="1"/>
  <c r="M289" i="6"/>
  <c r="I290" i="6"/>
  <c r="L291" i="6"/>
  <c r="H291" i="6"/>
  <c r="G291" i="6"/>
  <c r="J291" i="6"/>
  <c r="F292" i="6"/>
  <c r="K290" i="6" l="1"/>
  <c r="M290" i="6"/>
  <c r="L292" i="6"/>
  <c r="H292" i="6"/>
  <c r="G292" i="6"/>
  <c r="J292" i="6"/>
  <c r="I291" i="6"/>
  <c r="F293" i="6"/>
  <c r="K291" i="6" l="1"/>
  <c r="M291" i="6"/>
  <c r="H293" i="6"/>
  <c r="G293" i="6"/>
  <c r="L293" i="6"/>
  <c r="J293" i="6"/>
  <c r="I292" i="6"/>
  <c r="F294" i="6"/>
  <c r="I293" i="6" l="1"/>
  <c r="M293" i="6" s="1"/>
  <c r="K292" i="6"/>
  <c r="M292" i="6"/>
  <c r="K293" i="6"/>
  <c r="L294" i="6"/>
  <c r="H294" i="6"/>
  <c r="G294" i="6"/>
  <c r="J294" i="6"/>
  <c r="F295" i="6"/>
  <c r="I294" i="6" l="1"/>
  <c r="L295" i="6"/>
  <c r="H295" i="6"/>
  <c r="G295" i="6"/>
  <c r="J295" i="6"/>
  <c r="F296" i="6"/>
  <c r="K294" i="6" l="1"/>
  <c r="M294" i="6"/>
  <c r="I295" i="6"/>
  <c r="L296" i="6"/>
  <c r="H296" i="6"/>
  <c r="G296" i="6"/>
  <c r="J296" i="6"/>
  <c r="F297" i="6"/>
  <c r="K295" i="6" l="1"/>
  <c r="M295" i="6"/>
  <c r="I296" i="6"/>
  <c r="L297" i="6"/>
  <c r="H297" i="6"/>
  <c r="G297" i="6"/>
  <c r="J297" i="6"/>
  <c r="F298" i="6"/>
  <c r="K296" i="6" l="1"/>
  <c r="M296" i="6"/>
  <c r="I297" i="6"/>
  <c r="L298" i="6"/>
  <c r="H298" i="6"/>
  <c r="G298" i="6"/>
  <c r="J298" i="6"/>
  <c r="F299" i="6"/>
  <c r="K297" i="6" l="1"/>
  <c r="M297" i="6"/>
  <c r="I298" i="6"/>
  <c r="L299" i="6"/>
  <c r="H299" i="6"/>
  <c r="G299" i="6"/>
  <c r="J299" i="6"/>
  <c r="F300" i="6"/>
  <c r="K298" i="6" l="1"/>
  <c r="M298" i="6"/>
  <c r="I299" i="6"/>
  <c r="H300" i="6"/>
  <c r="L300" i="6"/>
  <c r="G300" i="6"/>
  <c r="J300" i="6"/>
  <c r="F301" i="6"/>
  <c r="K299" i="6" l="1"/>
  <c r="M299" i="6"/>
  <c r="L301" i="6"/>
  <c r="H301" i="6"/>
  <c r="G301" i="6"/>
  <c r="J301" i="6"/>
  <c r="I300" i="6"/>
  <c r="F302" i="6"/>
  <c r="K300" i="6" l="1"/>
  <c r="M300" i="6"/>
  <c r="H302" i="6"/>
  <c r="G302" i="6"/>
  <c r="L302" i="6"/>
  <c r="J302" i="6"/>
  <c r="I301" i="6"/>
  <c r="F303" i="6"/>
  <c r="K301" i="6" l="1"/>
  <c r="M301" i="6"/>
  <c r="I302" i="6"/>
  <c r="M302" i="6" s="1"/>
  <c r="L303" i="6"/>
  <c r="H303" i="6"/>
  <c r="G303" i="6"/>
  <c r="J303" i="6"/>
  <c r="F304" i="6"/>
  <c r="K302" i="6" l="1"/>
  <c r="I303" i="6"/>
  <c r="H304" i="6"/>
  <c r="L304" i="6"/>
  <c r="G304" i="6"/>
  <c r="J304" i="6"/>
  <c r="F305" i="6"/>
  <c r="K303" i="6" l="1"/>
  <c r="M303" i="6"/>
  <c r="I304" i="6"/>
  <c r="L305" i="6"/>
  <c r="H305" i="6"/>
  <c r="G305" i="6"/>
  <c r="J305" i="6"/>
  <c r="F306" i="6"/>
  <c r="K304" i="6" l="1"/>
  <c r="M304" i="6"/>
  <c r="I305" i="6"/>
  <c r="L306" i="6"/>
  <c r="H306" i="6"/>
  <c r="G306" i="6"/>
  <c r="J306" i="6"/>
  <c r="F307" i="6"/>
  <c r="K305" i="6" l="1"/>
  <c r="M305" i="6"/>
  <c r="I306" i="6"/>
  <c r="H307" i="6"/>
  <c r="L307" i="6"/>
  <c r="G307" i="6"/>
  <c r="J307" i="6"/>
  <c r="F308" i="6"/>
  <c r="K306" i="6" l="1"/>
  <c r="M306" i="6"/>
  <c r="I307" i="6"/>
  <c r="L308" i="6"/>
  <c r="H308" i="6"/>
  <c r="G308" i="6"/>
  <c r="J308" i="6"/>
  <c r="F309" i="6"/>
  <c r="K307" i="6" l="1"/>
  <c r="M307" i="6"/>
  <c r="I308" i="6"/>
  <c r="H309" i="6"/>
  <c r="L309" i="6"/>
  <c r="G309" i="6"/>
  <c r="J309" i="6"/>
  <c r="F310" i="6"/>
  <c r="K308" i="6" l="1"/>
  <c r="M308" i="6"/>
  <c r="I309" i="6"/>
  <c r="L310" i="6"/>
  <c r="H310" i="6"/>
  <c r="G310" i="6"/>
  <c r="J310" i="6"/>
  <c r="F311" i="6"/>
  <c r="K309" i="6" l="1"/>
  <c r="M309" i="6"/>
  <c r="I310" i="6"/>
  <c r="H311" i="6"/>
  <c r="G311" i="6"/>
  <c r="L311" i="6"/>
  <c r="J311" i="6"/>
  <c r="F312" i="6"/>
  <c r="K310" i="6" l="1"/>
  <c r="M310" i="6"/>
  <c r="I311" i="6"/>
  <c r="M311" i="6" s="1"/>
  <c r="L312" i="6"/>
  <c r="H312" i="6"/>
  <c r="G312" i="6"/>
  <c r="J312" i="6"/>
  <c r="F313" i="6"/>
  <c r="K311" i="6" l="1"/>
  <c r="I312" i="6"/>
  <c r="H313" i="6"/>
  <c r="L313" i="6"/>
  <c r="G313" i="6"/>
  <c r="J313" i="6"/>
  <c r="F314" i="6"/>
  <c r="K312" i="6" l="1"/>
  <c r="M312" i="6"/>
  <c r="I313" i="6"/>
  <c r="L314" i="6"/>
  <c r="H314" i="6"/>
  <c r="G314" i="6"/>
  <c r="J314" i="6"/>
  <c r="F315" i="6"/>
  <c r="K313" i="6" l="1"/>
  <c r="M313" i="6"/>
  <c r="I314" i="6"/>
  <c r="L315" i="6"/>
  <c r="H315" i="6"/>
  <c r="G315" i="6"/>
  <c r="J315" i="6"/>
  <c r="F316" i="6"/>
  <c r="K314" i="6" l="1"/>
  <c r="M314" i="6"/>
  <c r="H316" i="6"/>
  <c r="G316" i="6"/>
  <c r="L316" i="6"/>
  <c r="J316" i="6"/>
  <c r="I315" i="6"/>
  <c r="F317" i="6"/>
  <c r="I316" i="6" l="1"/>
  <c r="M316" i="6" s="1"/>
  <c r="K315" i="6"/>
  <c r="M315" i="6"/>
  <c r="K316" i="6"/>
  <c r="L317" i="6"/>
  <c r="H317" i="6"/>
  <c r="G317" i="6"/>
  <c r="J317" i="6"/>
  <c r="F318" i="6"/>
  <c r="H318" i="6" l="1"/>
  <c r="L318" i="6"/>
  <c r="G318" i="6"/>
  <c r="J318" i="6"/>
  <c r="I317" i="6"/>
  <c r="F319" i="6"/>
  <c r="K317" i="6" l="1"/>
  <c r="M317" i="6"/>
  <c r="L319" i="6"/>
  <c r="H319" i="6"/>
  <c r="G319" i="6"/>
  <c r="J319" i="6"/>
  <c r="I318" i="6"/>
  <c r="F320" i="6"/>
  <c r="K318" i="6" l="1"/>
  <c r="M318" i="6"/>
  <c r="I319" i="6"/>
  <c r="H320" i="6"/>
  <c r="L320" i="6"/>
  <c r="G320" i="6"/>
  <c r="J320" i="6"/>
  <c r="F321" i="6"/>
  <c r="K319" i="6" l="1"/>
  <c r="M319" i="6"/>
  <c r="I320" i="6"/>
  <c r="L321" i="6"/>
  <c r="H321" i="6"/>
  <c r="G321" i="6"/>
  <c r="J321" i="6"/>
  <c r="F322" i="6"/>
  <c r="K320" i="6" l="1"/>
  <c r="M320" i="6"/>
  <c r="I321" i="6"/>
  <c r="H322" i="6"/>
  <c r="L322" i="6"/>
  <c r="G322" i="6"/>
  <c r="J322" i="6"/>
  <c r="F323" i="6"/>
  <c r="K321" i="6" l="1"/>
  <c r="M321" i="6"/>
  <c r="I322" i="6"/>
  <c r="L323" i="6"/>
  <c r="H323" i="6"/>
  <c r="G323" i="6"/>
  <c r="J323" i="6"/>
  <c r="F324" i="6"/>
  <c r="K322" i="6" l="1"/>
  <c r="M322" i="6"/>
  <c r="I323" i="6"/>
  <c r="L324" i="6"/>
  <c r="H324" i="6"/>
  <c r="G324" i="6"/>
  <c r="J324" i="6"/>
  <c r="F325" i="6"/>
  <c r="K323" i="6" l="1"/>
  <c r="M323" i="6"/>
  <c r="L325" i="6"/>
  <c r="H325" i="6"/>
  <c r="G325" i="6"/>
  <c r="J325" i="6"/>
  <c r="I324" i="6"/>
  <c r="F326" i="6"/>
  <c r="K324" i="6" l="1"/>
  <c r="M324" i="6"/>
  <c r="I325" i="6"/>
  <c r="L326" i="6"/>
  <c r="H326" i="6"/>
  <c r="G326" i="6"/>
  <c r="J326" i="6"/>
  <c r="F327" i="6"/>
  <c r="K325" i="6" l="1"/>
  <c r="M325" i="6"/>
  <c r="I326" i="6"/>
  <c r="L327" i="6"/>
  <c r="H327" i="6"/>
  <c r="G327" i="6"/>
  <c r="J327" i="6"/>
  <c r="F328" i="6"/>
  <c r="K326" i="6" l="1"/>
  <c r="M326" i="6"/>
  <c r="I327" i="6"/>
  <c r="L328" i="6"/>
  <c r="H328" i="6"/>
  <c r="G328" i="6"/>
  <c r="J328" i="6"/>
  <c r="F329" i="6"/>
  <c r="K327" i="6" l="1"/>
  <c r="M327" i="6"/>
  <c r="I328" i="6"/>
  <c r="L329" i="6"/>
  <c r="H329" i="6"/>
  <c r="G329" i="6"/>
  <c r="J329" i="6"/>
  <c r="F330" i="6"/>
  <c r="K328" i="6" l="1"/>
  <c r="M328" i="6"/>
  <c r="I329" i="6"/>
  <c r="L330" i="6"/>
  <c r="H330" i="6"/>
  <c r="G330" i="6"/>
  <c r="J330" i="6"/>
  <c r="F331" i="6"/>
  <c r="K329" i="6" l="1"/>
  <c r="M329" i="6"/>
  <c r="I330" i="6"/>
  <c r="L331" i="6"/>
  <c r="H331" i="6"/>
  <c r="G331" i="6"/>
  <c r="J331" i="6"/>
  <c r="F332" i="6"/>
  <c r="K330" i="6" l="1"/>
  <c r="M330" i="6"/>
  <c r="I331" i="6"/>
  <c r="L332" i="6"/>
  <c r="H332" i="6"/>
  <c r="G332" i="6"/>
  <c r="J332" i="6"/>
  <c r="F333" i="6"/>
  <c r="K331" i="6" l="1"/>
  <c r="M331" i="6"/>
  <c r="L333" i="6"/>
  <c r="H333" i="6"/>
  <c r="G333" i="6"/>
  <c r="J333" i="6"/>
  <c r="I332" i="6"/>
  <c r="F334" i="6"/>
  <c r="K332" i="6" l="1"/>
  <c r="M332" i="6"/>
  <c r="L334" i="6"/>
  <c r="H334" i="6"/>
  <c r="G334" i="6"/>
  <c r="J334" i="6"/>
  <c r="I333" i="6"/>
  <c r="F335" i="6"/>
  <c r="K333" i="6" l="1"/>
  <c r="M333" i="6"/>
  <c r="I334" i="6"/>
  <c r="L335" i="6"/>
  <c r="H335" i="6"/>
  <c r="G335" i="6"/>
  <c r="J335" i="6"/>
  <c r="F336" i="6"/>
  <c r="K334" i="6" l="1"/>
  <c r="M334" i="6"/>
  <c r="I335" i="6"/>
  <c r="L336" i="6"/>
  <c r="H336" i="6"/>
  <c r="G336" i="6"/>
  <c r="J336" i="6"/>
  <c r="F337" i="6"/>
  <c r="K335" i="6" l="1"/>
  <c r="M335" i="6"/>
  <c r="I336" i="6"/>
  <c r="L337" i="6"/>
  <c r="H337" i="6"/>
  <c r="G337" i="6"/>
  <c r="J337" i="6"/>
  <c r="F338" i="6"/>
  <c r="K336" i="6" l="1"/>
  <c r="M336" i="6"/>
  <c r="I337" i="6"/>
  <c r="M337" i="6" s="1"/>
  <c r="L338" i="6"/>
  <c r="H338" i="6"/>
  <c r="G338" i="6"/>
  <c r="J338" i="6"/>
  <c r="F339" i="6"/>
  <c r="K337" i="6" l="1"/>
  <c r="I338" i="6"/>
  <c r="L339" i="6"/>
  <c r="H339" i="6"/>
  <c r="G339" i="6"/>
  <c r="J339" i="6"/>
  <c r="F340" i="6"/>
  <c r="K338" i="6" l="1"/>
  <c r="M338" i="6"/>
  <c r="I339" i="6"/>
  <c r="L340" i="6"/>
  <c r="H340" i="6"/>
  <c r="G340" i="6"/>
  <c r="J340" i="6"/>
  <c r="F341" i="6"/>
  <c r="K339" i="6" l="1"/>
  <c r="M339" i="6"/>
  <c r="I340" i="6"/>
  <c r="L341" i="6"/>
  <c r="H341" i="6"/>
  <c r="G341" i="6"/>
  <c r="J341" i="6"/>
  <c r="F342" i="6"/>
  <c r="K340" i="6" l="1"/>
  <c r="M340" i="6"/>
  <c r="I341" i="6"/>
  <c r="L342" i="6"/>
  <c r="H342" i="6"/>
  <c r="G342" i="6"/>
  <c r="J342" i="6"/>
  <c r="F343" i="6"/>
  <c r="K341" i="6" l="1"/>
  <c r="M341" i="6"/>
  <c r="I342" i="6"/>
  <c r="L343" i="6"/>
  <c r="H343" i="6"/>
  <c r="G343" i="6"/>
  <c r="J343" i="6"/>
  <c r="F344" i="6"/>
  <c r="K342" i="6" l="1"/>
  <c r="M342" i="6"/>
  <c r="I343" i="6"/>
  <c r="L344" i="6"/>
  <c r="H344" i="6"/>
  <c r="G344" i="6"/>
  <c r="J344" i="6"/>
  <c r="F345" i="6"/>
  <c r="K343" i="6" l="1"/>
  <c r="M343" i="6"/>
  <c r="I344" i="6"/>
  <c r="L345" i="6"/>
  <c r="H345" i="6"/>
  <c r="G345" i="6"/>
  <c r="J345" i="6"/>
  <c r="F346" i="6"/>
  <c r="K344" i="6" l="1"/>
  <c r="M344" i="6"/>
  <c r="I345" i="6"/>
  <c r="L346" i="6"/>
  <c r="H346" i="6"/>
  <c r="G346" i="6"/>
  <c r="J346" i="6"/>
  <c r="F347" i="6"/>
  <c r="K345" i="6" l="1"/>
  <c r="M345" i="6"/>
  <c r="I346" i="6"/>
  <c r="L347" i="6"/>
  <c r="H347" i="6"/>
  <c r="G347" i="6"/>
  <c r="J347" i="6"/>
  <c r="F348" i="6"/>
  <c r="K346" i="6" l="1"/>
  <c r="M346" i="6"/>
  <c r="I347" i="6"/>
  <c r="L348" i="6"/>
  <c r="H348" i="6"/>
  <c r="G348" i="6"/>
  <c r="J348" i="6"/>
  <c r="F349" i="6"/>
  <c r="K347" i="6" l="1"/>
  <c r="M347" i="6"/>
  <c r="I348" i="6"/>
  <c r="L349" i="6"/>
  <c r="H349" i="6"/>
  <c r="G349" i="6"/>
  <c r="J349" i="6"/>
  <c r="F350" i="6"/>
  <c r="K348" i="6" l="1"/>
  <c r="M348" i="6"/>
  <c r="I349" i="6"/>
  <c r="L350" i="6"/>
  <c r="H350" i="6"/>
  <c r="G350" i="6"/>
  <c r="J350" i="6"/>
  <c r="F351" i="6"/>
  <c r="K349" i="6" l="1"/>
  <c r="M349" i="6"/>
  <c r="I350" i="6"/>
  <c r="L351" i="6"/>
  <c r="H351" i="6"/>
  <c r="G351" i="6"/>
  <c r="J351" i="6"/>
  <c r="F352" i="6"/>
  <c r="K350" i="6" l="1"/>
  <c r="M350" i="6"/>
  <c r="I351" i="6"/>
  <c r="M351" i="6" s="1"/>
  <c r="H352" i="6"/>
  <c r="G352" i="6"/>
  <c r="L352" i="6"/>
  <c r="J352" i="6"/>
  <c r="F353" i="6"/>
  <c r="K351" i="6" l="1"/>
  <c r="I352" i="6"/>
  <c r="L353" i="6"/>
  <c r="H353" i="6"/>
  <c r="G353" i="6"/>
  <c r="J353" i="6"/>
  <c r="F354" i="6"/>
  <c r="K352" i="6" l="1"/>
  <c r="M352" i="6"/>
  <c r="H354" i="6"/>
  <c r="L354" i="6"/>
  <c r="G354" i="6"/>
  <c r="J354" i="6"/>
  <c r="I353" i="6"/>
  <c r="F355" i="6"/>
  <c r="K353" i="6" l="1"/>
  <c r="M353" i="6"/>
  <c r="L355" i="6"/>
  <c r="H355" i="6"/>
  <c r="G355" i="6"/>
  <c r="J355" i="6"/>
  <c r="I354" i="6"/>
  <c r="F356" i="6"/>
  <c r="K354" i="6" l="1"/>
  <c r="M354" i="6"/>
  <c r="I355" i="6"/>
  <c r="H356" i="6"/>
  <c r="L356" i="6"/>
  <c r="G356" i="6"/>
  <c r="J356" i="6"/>
  <c r="F357" i="6"/>
  <c r="K355" i="6" l="1"/>
  <c r="M355" i="6"/>
  <c r="L357" i="6"/>
  <c r="H357" i="6"/>
  <c r="G357" i="6"/>
  <c r="J357" i="6"/>
  <c r="I356" i="6"/>
  <c r="F358" i="6"/>
  <c r="K356" i="6" l="1"/>
  <c r="M356" i="6"/>
  <c r="L358" i="6"/>
  <c r="H358" i="6"/>
  <c r="G358" i="6"/>
  <c r="J358" i="6"/>
  <c r="I357" i="6"/>
  <c r="F359" i="6"/>
  <c r="K357" i="6" l="1"/>
  <c r="M357" i="6"/>
  <c r="I358" i="6"/>
  <c r="L359" i="6"/>
  <c r="H359" i="6"/>
  <c r="G359" i="6"/>
  <c r="J359" i="6"/>
  <c r="F360" i="6"/>
  <c r="K358" i="6" l="1"/>
  <c r="M358" i="6"/>
  <c r="I359" i="6"/>
  <c r="L360" i="6"/>
  <c r="H360" i="6"/>
  <c r="G360" i="6"/>
  <c r="J360" i="6"/>
  <c r="F361" i="6"/>
  <c r="K359" i="6" l="1"/>
  <c r="M359" i="6"/>
  <c r="I360" i="6"/>
  <c r="L361" i="6"/>
  <c r="H361" i="6"/>
  <c r="G361" i="6"/>
  <c r="J361" i="6"/>
  <c r="F362" i="6"/>
  <c r="K360" i="6" l="1"/>
  <c r="M360" i="6"/>
  <c r="I361" i="6"/>
  <c r="L362" i="6"/>
  <c r="H362" i="6"/>
  <c r="G362" i="6"/>
  <c r="J362" i="6"/>
  <c r="F363" i="6"/>
  <c r="K361" i="6" l="1"/>
  <c r="M361" i="6"/>
  <c r="I362" i="6"/>
  <c r="L363" i="6"/>
  <c r="H363" i="6"/>
  <c r="G363" i="6"/>
  <c r="J363" i="6"/>
  <c r="F364" i="6"/>
  <c r="K362" i="6" l="1"/>
  <c r="M362" i="6"/>
  <c r="L364" i="6"/>
  <c r="H364" i="6"/>
  <c r="G364" i="6"/>
  <c r="J364" i="6"/>
  <c r="I363" i="6"/>
  <c r="F365" i="6"/>
  <c r="K363" i="6" l="1"/>
  <c r="M363" i="6"/>
  <c r="L365" i="6"/>
  <c r="H365" i="6"/>
  <c r="G365" i="6"/>
  <c r="J365" i="6"/>
  <c r="I364" i="6"/>
  <c r="F366" i="6"/>
  <c r="K364" i="6" l="1"/>
  <c r="M364" i="6"/>
  <c r="I365" i="6"/>
  <c r="L366" i="6"/>
  <c r="H366" i="6"/>
  <c r="G366" i="6"/>
  <c r="J366" i="6"/>
  <c r="F367" i="6"/>
  <c r="K365" i="6" l="1"/>
  <c r="M365" i="6"/>
  <c r="L367" i="6"/>
  <c r="H367" i="6"/>
  <c r="G367" i="6"/>
  <c r="J367" i="6"/>
  <c r="I366" i="6"/>
  <c r="F368" i="6"/>
  <c r="K366" i="6" l="1"/>
  <c r="M366" i="6"/>
  <c r="L368" i="6"/>
  <c r="H368" i="6"/>
  <c r="G368" i="6"/>
  <c r="J368" i="6"/>
  <c r="I367" i="6"/>
  <c r="F369" i="6"/>
  <c r="K367" i="6" l="1"/>
  <c r="M367" i="6"/>
  <c r="I368" i="6"/>
  <c r="L369" i="6"/>
  <c r="H369" i="6"/>
  <c r="G369" i="6"/>
  <c r="J369" i="6"/>
  <c r="F370" i="6"/>
  <c r="K368" i="6" l="1"/>
  <c r="M368" i="6"/>
  <c r="I369" i="6"/>
  <c r="L370" i="6"/>
  <c r="H370" i="6"/>
  <c r="G370" i="6"/>
  <c r="J370" i="6"/>
  <c r="F371" i="6"/>
  <c r="K369" i="6" l="1"/>
  <c r="M369" i="6"/>
  <c r="H371" i="6"/>
  <c r="G371" i="6"/>
  <c r="L371" i="6"/>
  <c r="J371" i="6"/>
  <c r="I370" i="6"/>
  <c r="F372" i="6"/>
  <c r="K370" i="6" l="1"/>
  <c r="M370" i="6"/>
  <c r="I371" i="6"/>
  <c r="L372" i="6"/>
  <c r="H372" i="6"/>
  <c r="G372" i="6"/>
  <c r="J372" i="6"/>
  <c r="F373" i="6"/>
  <c r="K371" i="6" l="1"/>
  <c r="M371" i="6"/>
  <c r="L373" i="6"/>
  <c r="H373" i="6"/>
  <c r="G373" i="6"/>
  <c r="J373" i="6"/>
  <c r="I372" i="6"/>
  <c r="F374" i="6"/>
  <c r="K372" i="6" l="1"/>
  <c r="M372" i="6"/>
  <c r="L374" i="6"/>
  <c r="H374" i="6"/>
  <c r="G374" i="6"/>
  <c r="J374" i="6"/>
  <c r="I373" i="6"/>
  <c r="F375" i="6"/>
  <c r="K373" i="6" l="1"/>
  <c r="M373" i="6"/>
  <c r="I374" i="6"/>
  <c r="L375" i="6"/>
  <c r="H375" i="6"/>
  <c r="G375" i="6"/>
  <c r="J375" i="6"/>
  <c r="F376" i="6"/>
  <c r="K374" i="6" l="1"/>
  <c r="M374" i="6"/>
  <c r="L376" i="6"/>
  <c r="H376" i="6"/>
  <c r="G376" i="6"/>
  <c r="J376" i="6"/>
  <c r="I375" i="6"/>
  <c r="F377" i="6"/>
  <c r="K375" i="6" l="1"/>
  <c r="M375" i="6"/>
  <c r="L377" i="6"/>
  <c r="H377" i="6"/>
  <c r="G377" i="6"/>
  <c r="J377" i="6"/>
  <c r="I376" i="6"/>
  <c r="F378" i="6"/>
  <c r="K376" i="6" l="1"/>
  <c r="M376" i="6"/>
  <c r="I377" i="6"/>
  <c r="H378" i="6"/>
  <c r="G378" i="6"/>
  <c r="L378" i="6"/>
  <c r="J378" i="6"/>
  <c r="F379" i="6"/>
  <c r="K377" i="6" l="1"/>
  <c r="M377" i="6"/>
  <c r="I378" i="6"/>
  <c r="L379" i="6"/>
  <c r="H379" i="6"/>
  <c r="G379" i="6"/>
  <c r="J379" i="6"/>
  <c r="F380" i="6"/>
  <c r="K378" i="6" l="1"/>
  <c r="M378" i="6"/>
  <c r="I379" i="6"/>
  <c r="H380" i="6"/>
  <c r="L380" i="6"/>
  <c r="G380" i="6"/>
  <c r="J380" i="6"/>
  <c r="F381" i="6"/>
  <c r="K379" i="6" l="1"/>
  <c r="M379" i="6"/>
  <c r="I380" i="6"/>
  <c r="M380" i="6" s="1"/>
  <c r="L381" i="6"/>
  <c r="H381" i="6"/>
  <c r="G381" i="6"/>
  <c r="J381" i="6"/>
  <c r="F382" i="6"/>
  <c r="K380" i="6" l="1"/>
  <c r="I381" i="6"/>
  <c r="L382" i="6"/>
  <c r="H382" i="6"/>
  <c r="G382" i="6"/>
  <c r="J382" i="6"/>
  <c r="F383" i="6"/>
  <c r="K381" i="6" l="1"/>
  <c r="M381" i="6"/>
  <c r="I382" i="6"/>
  <c r="L383" i="6"/>
  <c r="H383" i="6"/>
  <c r="G383" i="6"/>
  <c r="J383" i="6"/>
  <c r="F384" i="6"/>
  <c r="K382" i="6" l="1"/>
  <c r="M382" i="6"/>
  <c r="I383" i="6"/>
  <c r="M383" i="6" s="1"/>
  <c r="L384" i="6"/>
  <c r="H384" i="6"/>
  <c r="G384" i="6"/>
  <c r="J384" i="6"/>
  <c r="F385" i="6"/>
  <c r="K383" i="6" l="1"/>
  <c r="I384" i="6"/>
  <c r="L385" i="6"/>
  <c r="H385" i="6"/>
  <c r="G385" i="6"/>
  <c r="J385" i="6"/>
  <c r="F386" i="6"/>
  <c r="K384" i="6" l="1"/>
  <c r="M384" i="6"/>
  <c r="I385" i="6"/>
  <c r="L386" i="6"/>
  <c r="H386" i="6"/>
  <c r="G386" i="6"/>
  <c r="J386" i="6"/>
  <c r="F387" i="6"/>
  <c r="K385" i="6" l="1"/>
  <c r="M385" i="6"/>
  <c r="I386" i="6"/>
  <c r="L387" i="6"/>
  <c r="H387" i="6"/>
  <c r="G387" i="6"/>
  <c r="J387" i="6"/>
  <c r="F388" i="6"/>
  <c r="K386" i="6" l="1"/>
  <c r="M386" i="6"/>
  <c r="I387" i="6"/>
  <c r="L388" i="6"/>
  <c r="H388" i="6"/>
  <c r="G388" i="6"/>
  <c r="J388" i="6"/>
  <c r="F389" i="6"/>
  <c r="K387" i="6" l="1"/>
  <c r="M387" i="6"/>
  <c r="I388" i="6"/>
  <c r="L389" i="6"/>
  <c r="H389" i="6"/>
  <c r="G389" i="6"/>
  <c r="J389" i="6"/>
  <c r="F390" i="6"/>
  <c r="K388" i="6" l="1"/>
  <c r="M388" i="6"/>
  <c r="I389" i="6"/>
  <c r="L390" i="6"/>
  <c r="H390" i="6"/>
  <c r="G390" i="6"/>
  <c r="J390" i="6"/>
  <c r="F391" i="6"/>
  <c r="K389" i="6" l="1"/>
  <c r="M389" i="6"/>
  <c r="I390" i="6"/>
  <c r="L391" i="6"/>
  <c r="H391" i="6"/>
  <c r="G391" i="6"/>
  <c r="J391" i="6"/>
  <c r="F392" i="6"/>
  <c r="K390" i="6" l="1"/>
  <c r="M390" i="6"/>
  <c r="I391" i="6"/>
  <c r="L392" i="6"/>
  <c r="H392" i="6"/>
  <c r="G392" i="6"/>
  <c r="J392" i="6"/>
  <c r="F393" i="6"/>
  <c r="K391" i="6" l="1"/>
  <c r="M391" i="6"/>
  <c r="I392" i="6"/>
  <c r="M392" i="6" s="1"/>
  <c r="L393" i="6"/>
  <c r="H393" i="6"/>
  <c r="G393" i="6"/>
  <c r="J393" i="6"/>
  <c r="F394" i="6"/>
  <c r="K392" i="6" l="1"/>
  <c r="I393" i="6"/>
  <c r="L394" i="6"/>
  <c r="H394" i="6"/>
  <c r="G394" i="6"/>
  <c r="J394" i="6"/>
  <c r="F395" i="6"/>
  <c r="K393" i="6" l="1"/>
  <c r="M393" i="6"/>
  <c r="I394" i="6"/>
  <c r="H395" i="6"/>
  <c r="L395" i="6"/>
  <c r="G395" i="6"/>
  <c r="J395" i="6"/>
  <c r="F396" i="6"/>
  <c r="K394" i="6" l="1"/>
  <c r="M394" i="6"/>
  <c r="I395" i="6"/>
  <c r="L396" i="6"/>
  <c r="H396" i="6"/>
  <c r="G396" i="6"/>
  <c r="J396" i="6"/>
  <c r="F397" i="6"/>
  <c r="K395" i="6" l="1"/>
  <c r="M395" i="6"/>
  <c r="I396" i="6"/>
  <c r="H397" i="6"/>
  <c r="L397" i="6"/>
  <c r="G397" i="6"/>
  <c r="J397" i="6"/>
  <c r="F398" i="6"/>
  <c r="K396" i="6" l="1"/>
  <c r="M396" i="6"/>
  <c r="I397" i="6"/>
  <c r="L398" i="6"/>
  <c r="H398" i="6"/>
  <c r="G398" i="6"/>
  <c r="J398" i="6"/>
  <c r="F399" i="6"/>
  <c r="K397" i="6" l="1"/>
  <c r="M397" i="6"/>
  <c r="I398" i="6"/>
  <c r="L399" i="6"/>
  <c r="H399" i="6"/>
  <c r="G399" i="6"/>
  <c r="J399" i="6"/>
  <c r="F400" i="6"/>
  <c r="K398" i="6" l="1"/>
  <c r="M398" i="6"/>
  <c r="I399" i="6"/>
  <c r="L400" i="6"/>
  <c r="H400" i="6"/>
  <c r="G400" i="6"/>
  <c r="J400" i="6"/>
  <c r="F401" i="6"/>
  <c r="K399" i="6" l="1"/>
  <c r="M399" i="6"/>
  <c r="I400" i="6"/>
  <c r="L401" i="6"/>
  <c r="H401" i="6"/>
  <c r="G401" i="6"/>
  <c r="J401" i="6"/>
  <c r="F402" i="6"/>
  <c r="K400" i="6" l="1"/>
  <c r="M400" i="6"/>
  <c r="I401" i="6"/>
  <c r="L402" i="6"/>
  <c r="H402" i="6"/>
  <c r="G402" i="6"/>
  <c r="J402" i="6"/>
  <c r="F403" i="6"/>
  <c r="K401" i="6" l="1"/>
  <c r="M401" i="6"/>
  <c r="I402" i="6"/>
  <c r="L403" i="6"/>
  <c r="H403" i="6"/>
  <c r="G403" i="6"/>
  <c r="J403" i="6"/>
  <c r="F404" i="6"/>
  <c r="K402" i="6" l="1"/>
  <c r="M402" i="6"/>
  <c r="I403" i="6"/>
  <c r="L404" i="6"/>
  <c r="H404" i="6"/>
  <c r="G404" i="6"/>
  <c r="J404" i="6"/>
  <c r="F405" i="6"/>
  <c r="K403" i="6" l="1"/>
  <c r="M403" i="6"/>
  <c r="I404" i="6"/>
  <c r="L405" i="6"/>
  <c r="H405" i="6"/>
  <c r="G405" i="6"/>
  <c r="J405" i="6"/>
  <c r="F406" i="6"/>
  <c r="K404" i="6" l="1"/>
  <c r="M404" i="6"/>
  <c r="I405" i="6"/>
  <c r="L406" i="6"/>
  <c r="H406" i="6"/>
  <c r="G406" i="6"/>
  <c r="J406" i="6"/>
  <c r="F407" i="6"/>
  <c r="K405" i="6" l="1"/>
  <c r="M405" i="6"/>
  <c r="I406" i="6"/>
  <c r="L407" i="6"/>
  <c r="H407" i="6"/>
  <c r="G407" i="6"/>
  <c r="J407" i="6"/>
  <c r="F408" i="6"/>
  <c r="K406" i="6" l="1"/>
  <c r="M406" i="6"/>
  <c r="I407" i="6"/>
  <c r="L408" i="6"/>
  <c r="H408" i="6"/>
  <c r="G408" i="6"/>
  <c r="J408" i="6"/>
  <c r="F409" i="6"/>
  <c r="K407" i="6" l="1"/>
  <c r="M407" i="6"/>
  <c r="I408" i="6"/>
  <c r="M408" i="6" s="1"/>
  <c r="L409" i="6"/>
  <c r="H409" i="6"/>
  <c r="G409" i="6"/>
  <c r="J409" i="6"/>
  <c r="F410" i="6"/>
  <c r="K408" i="6" l="1"/>
  <c r="I409" i="6"/>
  <c r="H410" i="6"/>
  <c r="G410" i="6"/>
  <c r="L410" i="6"/>
  <c r="J410" i="6"/>
  <c r="F411" i="6"/>
  <c r="K409" i="6" l="1"/>
  <c r="M409" i="6"/>
  <c r="I410" i="6"/>
  <c r="L411" i="6"/>
  <c r="H411" i="6"/>
  <c r="G411" i="6"/>
  <c r="J411" i="6"/>
  <c r="F412" i="6"/>
  <c r="K410" i="6" l="1"/>
  <c r="M410" i="6"/>
  <c r="I411" i="6"/>
  <c r="H412" i="6"/>
  <c r="L412" i="6"/>
  <c r="G412" i="6"/>
  <c r="J412" i="6"/>
  <c r="F413" i="6"/>
  <c r="K411" i="6" l="1"/>
  <c r="M411" i="6"/>
  <c r="L413" i="6"/>
  <c r="H413" i="6"/>
  <c r="G413" i="6"/>
  <c r="J413" i="6"/>
  <c r="I412" i="6"/>
  <c r="F414" i="6"/>
  <c r="K412" i="6" l="1"/>
  <c r="M412" i="6"/>
  <c r="L414" i="6"/>
  <c r="H414" i="6"/>
  <c r="G414" i="6"/>
  <c r="J414" i="6"/>
  <c r="I413" i="6"/>
  <c r="F415" i="6"/>
  <c r="K413" i="6" l="1"/>
  <c r="M413" i="6"/>
  <c r="I414" i="6"/>
  <c r="L415" i="6"/>
  <c r="H415" i="6"/>
  <c r="G415" i="6"/>
  <c r="J415" i="6"/>
  <c r="F416" i="6"/>
  <c r="K414" i="6" l="1"/>
  <c r="M414" i="6"/>
  <c r="L416" i="6"/>
  <c r="H416" i="6"/>
  <c r="G416" i="6"/>
  <c r="J416" i="6"/>
  <c r="I415" i="6"/>
  <c r="F417" i="6"/>
  <c r="K415" i="6" l="1"/>
  <c r="M415" i="6"/>
  <c r="L417" i="6"/>
  <c r="H417" i="6"/>
  <c r="G417" i="6"/>
  <c r="J417" i="6"/>
  <c r="I416" i="6"/>
  <c r="F418" i="6"/>
  <c r="K416" i="6" l="1"/>
  <c r="M416" i="6"/>
  <c r="I417" i="6"/>
  <c r="L418" i="6"/>
  <c r="H418" i="6"/>
  <c r="G418" i="6"/>
  <c r="J418" i="6"/>
  <c r="F419" i="6"/>
  <c r="K417" i="6" l="1"/>
  <c r="M417" i="6"/>
  <c r="L419" i="6"/>
  <c r="H419" i="6"/>
  <c r="G419" i="6"/>
  <c r="J419" i="6"/>
  <c r="I418" i="6"/>
  <c r="F420" i="6"/>
  <c r="K418" i="6" l="1"/>
  <c r="M418" i="6"/>
  <c r="L420" i="6"/>
  <c r="H420" i="6"/>
  <c r="G420" i="6"/>
  <c r="J420" i="6"/>
  <c r="I419" i="6"/>
  <c r="F421" i="6"/>
  <c r="K419" i="6" l="1"/>
  <c r="M419" i="6"/>
  <c r="I420" i="6"/>
  <c r="L421" i="6"/>
  <c r="H421" i="6"/>
  <c r="G421" i="6"/>
  <c r="J421" i="6"/>
  <c r="F422" i="6"/>
  <c r="K420" i="6" l="1"/>
  <c r="M420" i="6"/>
  <c r="L422" i="6"/>
  <c r="H422" i="6"/>
  <c r="G422" i="6"/>
  <c r="J422" i="6"/>
  <c r="I421" i="6"/>
  <c r="F423" i="6"/>
  <c r="K421" i="6" l="1"/>
  <c r="M421" i="6"/>
  <c r="L423" i="6"/>
  <c r="H423" i="6"/>
  <c r="G423" i="6"/>
  <c r="J423" i="6"/>
  <c r="I422" i="6"/>
  <c r="F424" i="6"/>
  <c r="K422" i="6" l="1"/>
  <c r="M422" i="6"/>
  <c r="I423" i="6"/>
  <c r="L424" i="6"/>
  <c r="H424" i="6"/>
  <c r="G424" i="6"/>
  <c r="J424" i="6"/>
  <c r="F425" i="6"/>
  <c r="K423" i="6" l="1"/>
  <c r="M423" i="6"/>
  <c r="I424" i="6"/>
  <c r="L425" i="6"/>
  <c r="H425" i="6"/>
  <c r="G425" i="6"/>
  <c r="J425" i="6"/>
  <c r="F426" i="6"/>
  <c r="K424" i="6" l="1"/>
  <c r="M424" i="6"/>
  <c r="I425" i="6"/>
  <c r="L426" i="6"/>
  <c r="H426" i="6"/>
  <c r="G426" i="6"/>
  <c r="J426" i="6"/>
  <c r="F427" i="6"/>
  <c r="K425" i="6" l="1"/>
  <c r="M425" i="6"/>
  <c r="I426" i="6"/>
  <c r="H427" i="6"/>
  <c r="L427" i="6"/>
  <c r="G427" i="6"/>
  <c r="J427" i="6"/>
  <c r="F428" i="6"/>
  <c r="K426" i="6" l="1"/>
  <c r="M426" i="6"/>
  <c r="I427" i="6"/>
  <c r="L428" i="6"/>
  <c r="H428" i="6"/>
  <c r="G428" i="6"/>
  <c r="J428" i="6"/>
  <c r="F429" i="6"/>
  <c r="K427" i="6" l="1"/>
  <c r="M427" i="6"/>
  <c r="I428" i="6"/>
  <c r="L429" i="6"/>
  <c r="H429" i="6"/>
  <c r="G429" i="6"/>
  <c r="J429" i="6"/>
  <c r="F430" i="6"/>
  <c r="K428" i="6" l="1"/>
  <c r="M428" i="6"/>
  <c r="I429" i="6"/>
  <c r="L430" i="6"/>
  <c r="H430" i="6"/>
  <c r="G430" i="6"/>
  <c r="J430" i="6"/>
  <c r="F431" i="6"/>
  <c r="K429" i="6" l="1"/>
  <c r="M429" i="6"/>
  <c r="I430" i="6"/>
  <c r="L431" i="6"/>
  <c r="H431" i="6"/>
  <c r="G431" i="6"/>
  <c r="J431" i="6"/>
  <c r="F432" i="6"/>
  <c r="K430" i="6" l="1"/>
  <c r="M430" i="6"/>
  <c r="I431" i="6"/>
  <c r="L432" i="6"/>
  <c r="H432" i="6"/>
  <c r="G432" i="6"/>
  <c r="J432" i="6"/>
  <c r="F433" i="6"/>
  <c r="K431" i="6" l="1"/>
  <c r="M431" i="6"/>
  <c r="I432" i="6"/>
  <c r="L433" i="6"/>
  <c r="H433" i="6"/>
  <c r="G433" i="6"/>
  <c r="J433" i="6"/>
  <c r="F434" i="6"/>
  <c r="K432" i="6" l="1"/>
  <c r="M432" i="6"/>
  <c r="I433" i="6"/>
  <c r="L434" i="6"/>
  <c r="H434" i="6"/>
  <c r="G434" i="6"/>
  <c r="J434" i="6"/>
  <c r="F435" i="6"/>
  <c r="K433" i="6" l="1"/>
  <c r="M433" i="6"/>
  <c r="I434" i="6"/>
  <c r="L435" i="6"/>
  <c r="H435" i="6"/>
  <c r="G435" i="6"/>
  <c r="J435" i="6"/>
  <c r="F436" i="6"/>
  <c r="K434" i="6" l="1"/>
  <c r="M434" i="6"/>
  <c r="L436" i="6"/>
  <c r="H436" i="6"/>
  <c r="G436" i="6"/>
  <c r="J436" i="6"/>
  <c r="I435" i="6"/>
  <c r="F437" i="6"/>
  <c r="K435" i="6" l="1"/>
  <c r="M435" i="6"/>
  <c r="L437" i="6"/>
  <c r="H437" i="6"/>
  <c r="G437" i="6"/>
  <c r="J437" i="6"/>
  <c r="I436" i="6"/>
  <c r="F438" i="6"/>
  <c r="K436" i="6" l="1"/>
  <c r="M436" i="6"/>
  <c r="I437" i="6"/>
  <c r="L438" i="6"/>
  <c r="H438" i="6"/>
  <c r="G438" i="6"/>
  <c r="J438" i="6"/>
  <c r="F439" i="6"/>
  <c r="K437" i="6" l="1"/>
  <c r="M437" i="6"/>
  <c r="I438" i="6"/>
  <c r="L439" i="6"/>
  <c r="H439" i="6"/>
  <c r="G439" i="6"/>
  <c r="J439" i="6"/>
  <c r="F440" i="6"/>
  <c r="K438" i="6" l="1"/>
  <c r="M438" i="6"/>
  <c r="I439" i="6"/>
  <c r="L440" i="6"/>
  <c r="H440" i="6"/>
  <c r="G440" i="6"/>
  <c r="J440" i="6"/>
  <c r="F441" i="6"/>
  <c r="K439" i="6" l="1"/>
  <c r="M439" i="6"/>
  <c r="I440" i="6"/>
  <c r="L441" i="6"/>
  <c r="H441" i="6"/>
  <c r="G441" i="6"/>
  <c r="J441" i="6"/>
  <c r="F442" i="6"/>
  <c r="K440" i="6" l="1"/>
  <c r="M440" i="6"/>
  <c r="I441" i="6"/>
  <c r="L442" i="6"/>
  <c r="H442" i="6"/>
  <c r="G442" i="6"/>
  <c r="J442" i="6"/>
  <c r="F443" i="6"/>
  <c r="K441" i="6" l="1"/>
  <c r="M441" i="6"/>
  <c r="I442" i="6"/>
  <c r="L443" i="6"/>
  <c r="H443" i="6"/>
  <c r="G443" i="6"/>
  <c r="J443" i="6"/>
  <c r="F444" i="6"/>
  <c r="K442" i="6" l="1"/>
  <c r="M442" i="6"/>
  <c r="I443" i="6"/>
  <c r="M443" i="6" s="1"/>
  <c r="L444" i="6"/>
  <c r="H444" i="6"/>
  <c r="G444" i="6"/>
  <c r="J444" i="6"/>
  <c r="F445" i="6"/>
  <c r="K443" i="6" l="1"/>
  <c r="I444" i="6"/>
  <c r="L445" i="6"/>
  <c r="H445" i="6"/>
  <c r="G445" i="6"/>
  <c r="J445" i="6"/>
  <c r="F446" i="6"/>
  <c r="K444" i="6" l="1"/>
  <c r="M444" i="6"/>
  <c r="I445" i="6"/>
  <c r="M445" i="6" s="1"/>
  <c r="L446" i="6"/>
  <c r="H446" i="6"/>
  <c r="G446" i="6"/>
  <c r="J446" i="6"/>
  <c r="F447" i="6"/>
  <c r="K445" i="6" l="1"/>
  <c r="I446" i="6"/>
  <c r="L447" i="6"/>
  <c r="H447" i="6"/>
  <c r="G447" i="6"/>
  <c r="J447" i="6"/>
  <c r="F448" i="6"/>
  <c r="K446" i="6" l="1"/>
  <c r="M446" i="6"/>
  <c r="L448" i="6"/>
  <c r="H448" i="6"/>
  <c r="G448" i="6"/>
  <c r="J448" i="6"/>
  <c r="I447" i="6"/>
  <c r="F449" i="6"/>
  <c r="K447" i="6" l="1"/>
  <c r="M447" i="6"/>
  <c r="L449" i="6"/>
  <c r="H449" i="6"/>
  <c r="G449" i="6"/>
  <c r="J449" i="6"/>
  <c r="I448" i="6"/>
  <c r="F450" i="6"/>
  <c r="K448" i="6" l="1"/>
  <c r="M448" i="6"/>
  <c r="I449" i="6"/>
  <c r="L450" i="6"/>
  <c r="H450" i="6"/>
  <c r="G450" i="6"/>
  <c r="J450" i="6"/>
  <c r="F451" i="6"/>
  <c r="K449" i="6" l="1"/>
  <c r="M449" i="6"/>
  <c r="L451" i="6"/>
  <c r="H451" i="6"/>
  <c r="G451" i="6"/>
  <c r="J451" i="6"/>
  <c r="I450" i="6"/>
  <c r="F452" i="6"/>
  <c r="K450" i="6" l="1"/>
  <c r="M450" i="6"/>
  <c r="L452" i="6"/>
  <c r="H452" i="6"/>
  <c r="G452" i="6"/>
  <c r="J452" i="6"/>
  <c r="I451" i="6"/>
  <c r="F453" i="6"/>
  <c r="K451" i="6" l="1"/>
  <c r="M451" i="6"/>
  <c r="I452" i="6"/>
  <c r="L453" i="6"/>
  <c r="H453" i="6"/>
  <c r="G453" i="6"/>
  <c r="J453" i="6"/>
  <c r="F454" i="6"/>
  <c r="K452" i="6" l="1"/>
  <c r="M452" i="6"/>
  <c r="I453" i="6"/>
  <c r="L454" i="6"/>
  <c r="H454" i="6"/>
  <c r="G454" i="6"/>
  <c r="J454" i="6"/>
  <c r="F455" i="6"/>
  <c r="K453" i="6" l="1"/>
  <c r="M453" i="6"/>
  <c r="I454" i="6"/>
  <c r="L455" i="6"/>
  <c r="H455" i="6"/>
  <c r="G455" i="6"/>
  <c r="J455" i="6"/>
  <c r="F456" i="6"/>
  <c r="K454" i="6" l="1"/>
  <c r="M454" i="6"/>
  <c r="I455" i="6"/>
  <c r="L456" i="6"/>
  <c r="H456" i="6"/>
  <c r="G456" i="6"/>
  <c r="J456" i="6"/>
  <c r="F457" i="6"/>
  <c r="K455" i="6" l="1"/>
  <c r="M455" i="6"/>
  <c r="I456" i="6"/>
  <c r="L457" i="6"/>
  <c r="H457" i="6"/>
  <c r="G457" i="6"/>
  <c r="J457" i="6"/>
  <c r="F458" i="6"/>
  <c r="K456" i="6" l="1"/>
  <c r="M456" i="6"/>
  <c r="L458" i="6"/>
  <c r="H458" i="6"/>
  <c r="G458" i="6"/>
  <c r="J458" i="6"/>
  <c r="I457" i="6"/>
  <c r="F459" i="6"/>
  <c r="K457" i="6" l="1"/>
  <c r="M457" i="6"/>
  <c r="L459" i="6"/>
  <c r="H459" i="6"/>
  <c r="G459" i="6"/>
  <c r="J459" i="6"/>
  <c r="I458" i="6"/>
  <c r="F460" i="6"/>
  <c r="K458" i="6" l="1"/>
  <c r="M458" i="6"/>
  <c r="I459" i="6"/>
  <c r="L460" i="6"/>
  <c r="H460" i="6"/>
  <c r="G460" i="6"/>
  <c r="J460" i="6"/>
  <c r="F461" i="6"/>
  <c r="K459" i="6" l="1"/>
  <c r="M459" i="6"/>
  <c r="I460" i="6"/>
  <c r="L461" i="6"/>
  <c r="H461" i="6"/>
  <c r="G461" i="6"/>
  <c r="J461" i="6"/>
  <c r="F462" i="6"/>
  <c r="K460" i="6" l="1"/>
  <c r="M460" i="6"/>
  <c r="L462" i="6"/>
  <c r="H462" i="6"/>
  <c r="G462" i="6"/>
  <c r="J462" i="6"/>
  <c r="I461" i="6"/>
  <c r="F463" i="6"/>
  <c r="K461" i="6" l="1"/>
  <c r="M461" i="6"/>
  <c r="L463" i="6"/>
  <c r="H463" i="6"/>
  <c r="G463" i="6"/>
  <c r="J463" i="6"/>
  <c r="I462" i="6"/>
  <c r="F464" i="6"/>
  <c r="K462" i="6" l="1"/>
  <c r="M462" i="6"/>
  <c r="I463" i="6"/>
  <c r="M463" i="6" s="1"/>
  <c r="L464" i="6"/>
  <c r="H464" i="6"/>
  <c r="G464" i="6"/>
  <c r="J464" i="6"/>
  <c r="F465" i="6"/>
  <c r="K463" i="6" l="1"/>
  <c r="I464" i="6"/>
  <c r="L465" i="6"/>
  <c r="H465" i="6"/>
  <c r="G465" i="6"/>
  <c r="J465" i="6"/>
  <c r="F466" i="6"/>
  <c r="K464" i="6" l="1"/>
  <c r="M464" i="6"/>
  <c r="I465" i="6"/>
  <c r="L466" i="6"/>
  <c r="H466" i="6"/>
  <c r="G466" i="6"/>
  <c r="J466" i="6"/>
  <c r="F467" i="6"/>
  <c r="K465" i="6" l="1"/>
  <c r="M465" i="6"/>
  <c r="I466" i="6"/>
  <c r="L467" i="6"/>
  <c r="H467" i="6"/>
  <c r="G467" i="6"/>
  <c r="J467" i="6"/>
  <c r="F468" i="6"/>
  <c r="K466" i="6" l="1"/>
  <c r="M466" i="6"/>
  <c r="I467" i="6"/>
  <c r="L468" i="6"/>
  <c r="H468" i="6"/>
  <c r="G468" i="6"/>
  <c r="J468" i="6"/>
  <c r="F469" i="6"/>
  <c r="K467" i="6" l="1"/>
  <c r="M467" i="6"/>
  <c r="I468" i="6"/>
  <c r="L469" i="6"/>
  <c r="H469" i="6"/>
  <c r="G469" i="6"/>
  <c r="J469" i="6"/>
  <c r="F470" i="6"/>
  <c r="K468" i="6" l="1"/>
  <c r="M468" i="6"/>
  <c r="L470" i="6"/>
  <c r="H470" i="6"/>
  <c r="G470" i="6"/>
  <c r="J470" i="6"/>
  <c r="I469" i="6"/>
  <c r="F471" i="6"/>
  <c r="K469" i="6" l="1"/>
  <c r="M469" i="6"/>
  <c r="L471" i="6"/>
  <c r="H471" i="6"/>
  <c r="G471" i="6"/>
  <c r="J471" i="6"/>
  <c r="I470" i="6"/>
  <c r="F472" i="6"/>
  <c r="K470" i="6" l="1"/>
  <c r="M470" i="6"/>
  <c r="I471" i="6"/>
  <c r="L472" i="6"/>
  <c r="H472" i="6"/>
  <c r="G472" i="6"/>
  <c r="J472" i="6"/>
  <c r="F473" i="6"/>
  <c r="K471" i="6" l="1"/>
  <c r="M471" i="6"/>
  <c r="I472" i="6"/>
  <c r="L473" i="6"/>
  <c r="H473" i="6"/>
  <c r="G473" i="6"/>
  <c r="J473" i="6"/>
  <c r="F474" i="6"/>
  <c r="K472" i="6" l="1"/>
  <c r="M472" i="6"/>
  <c r="I473" i="6"/>
  <c r="L474" i="6"/>
  <c r="H474" i="6"/>
  <c r="G474" i="6"/>
  <c r="J474" i="6"/>
  <c r="F475" i="6"/>
  <c r="K473" i="6" l="1"/>
  <c r="M473" i="6"/>
  <c r="I474" i="6"/>
  <c r="L475" i="6"/>
  <c r="H475" i="6"/>
  <c r="G475" i="6"/>
  <c r="J475" i="6"/>
  <c r="F476" i="6"/>
  <c r="K474" i="6" l="1"/>
  <c r="M474" i="6"/>
  <c r="I475" i="6"/>
  <c r="L476" i="6"/>
  <c r="H476" i="6"/>
  <c r="G476" i="6"/>
  <c r="J476" i="6"/>
  <c r="F477" i="6"/>
  <c r="K475" i="6" l="1"/>
  <c r="M475" i="6"/>
  <c r="I476" i="6"/>
  <c r="L477" i="6"/>
  <c r="H477" i="6"/>
  <c r="G477" i="6"/>
  <c r="J477" i="6"/>
  <c r="F478" i="6"/>
  <c r="K476" i="6" l="1"/>
  <c r="M476" i="6"/>
  <c r="I477" i="6"/>
  <c r="L478" i="6"/>
  <c r="H478" i="6"/>
  <c r="G478" i="6"/>
  <c r="J478" i="6"/>
  <c r="F479" i="6"/>
  <c r="K477" i="6" l="1"/>
  <c r="M477" i="6"/>
  <c r="I478" i="6"/>
  <c r="L479" i="6"/>
  <c r="H479" i="6"/>
  <c r="G479" i="6"/>
  <c r="J479" i="6"/>
  <c r="F480" i="6"/>
  <c r="K478" i="6" l="1"/>
  <c r="M478" i="6"/>
  <c r="I479" i="6"/>
  <c r="L480" i="6"/>
  <c r="H480" i="6"/>
  <c r="G480" i="6"/>
  <c r="J480" i="6"/>
  <c r="F481" i="6"/>
  <c r="K479" i="6" l="1"/>
  <c r="M479" i="6"/>
  <c r="I480" i="6"/>
  <c r="L481" i="6"/>
  <c r="H481" i="6"/>
  <c r="G481" i="6"/>
  <c r="J481" i="6"/>
  <c r="F482" i="6"/>
  <c r="K480" i="6" l="1"/>
  <c r="M480" i="6"/>
  <c r="I481" i="6"/>
  <c r="L482" i="6"/>
  <c r="H482" i="6"/>
  <c r="G482" i="6"/>
  <c r="J482" i="6"/>
  <c r="F483" i="6"/>
  <c r="K481" i="6" l="1"/>
  <c r="M481" i="6"/>
  <c r="L483" i="6"/>
  <c r="H483" i="6"/>
  <c r="G483" i="6"/>
  <c r="J483" i="6"/>
  <c r="I482" i="6"/>
  <c r="F484" i="6"/>
  <c r="K482" i="6" l="1"/>
  <c r="M482" i="6"/>
  <c r="L484" i="6"/>
  <c r="H484" i="6"/>
  <c r="G484" i="6"/>
  <c r="J484" i="6"/>
  <c r="I483" i="6"/>
  <c r="F485" i="6"/>
  <c r="K483" i="6" l="1"/>
  <c r="M483" i="6"/>
  <c r="I484" i="6"/>
  <c r="L485" i="6"/>
  <c r="H485" i="6"/>
  <c r="G485" i="6"/>
  <c r="J485" i="6"/>
  <c r="F486" i="6"/>
  <c r="K484" i="6" l="1"/>
  <c r="M484" i="6"/>
  <c r="L486" i="6"/>
  <c r="H486" i="6"/>
  <c r="G486" i="6"/>
  <c r="J486" i="6"/>
  <c r="I485" i="6"/>
  <c r="F487" i="6"/>
  <c r="K485" i="6" l="1"/>
  <c r="M485" i="6"/>
  <c r="L487" i="6"/>
  <c r="H487" i="6"/>
  <c r="G487" i="6"/>
  <c r="J487" i="6"/>
  <c r="I486" i="6"/>
  <c r="F488" i="6"/>
  <c r="K486" i="6" l="1"/>
  <c r="M486" i="6"/>
  <c r="L488" i="6"/>
  <c r="H488" i="6"/>
  <c r="G488" i="6"/>
  <c r="J488" i="6"/>
  <c r="I487" i="6"/>
  <c r="F489" i="6"/>
  <c r="K487" i="6" l="1"/>
  <c r="M487" i="6"/>
  <c r="L489" i="6"/>
  <c r="H489" i="6"/>
  <c r="G489" i="6"/>
  <c r="J489" i="6"/>
  <c r="I488" i="6"/>
  <c r="F490" i="6"/>
  <c r="K488" i="6" l="1"/>
  <c r="M488" i="6"/>
  <c r="L490" i="6"/>
  <c r="H490" i="6"/>
  <c r="G490" i="6"/>
  <c r="J490" i="6"/>
  <c r="I489" i="6"/>
  <c r="F491" i="6"/>
  <c r="K489" i="6" l="1"/>
  <c r="M489" i="6"/>
  <c r="L491" i="6"/>
  <c r="H491" i="6"/>
  <c r="G491" i="6"/>
  <c r="J491" i="6"/>
  <c r="I490" i="6"/>
  <c r="F492" i="6"/>
  <c r="K490" i="6" l="1"/>
  <c r="M490" i="6"/>
  <c r="L492" i="6"/>
  <c r="H492" i="6"/>
  <c r="G492" i="6"/>
  <c r="J492" i="6"/>
  <c r="I491" i="6"/>
  <c r="F493" i="6"/>
  <c r="K491" i="6" l="1"/>
  <c r="M491" i="6"/>
  <c r="L493" i="6"/>
  <c r="H493" i="6"/>
  <c r="G493" i="6"/>
  <c r="J493" i="6"/>
  <c r="I492" i="6"/>
  <c r="F494" i="6"/>
  <c r="K492" i="6" l="1"/>
  <c r="M492" i="6"/>
  <c r="L494" i="6"/>
  <c r="H494" i="6"/>
  <c r="G494" i="6"/>
  <c r="J494" i="6"/>
  <c r="I493" i="6"/>
  <c r="F495" i="6"/>
  <c r="K493" i="6" l="1"/>
  <c r="M493" i="6"/>
  <c r="L495" i="6"/>
  <c r="H495" i="6"/>
  <c r="G495" i="6"/>
  <c r="J495" i="6"/>
  <c r="I494" i="6"/>
  <c r="F496" i="6"/>
  <c r="K494" i="6" l="1"/>
  <c r="M494" i="6"/>
  <c r="I495" i="6"/>
  <c r="L496" i="6"/>
  <c r="H496" i="6"/>
  <c r="G496" i="6"/>
  <c r="J496" i="6"/>
  <c r="F497" i="6"/>
  <c r="K495" i="6" l="1"/>
  <c r="M495" i="6"/>
  <c r="L497" i="6"/>
  <c r="H497" i="6"/>
  <c r="G497" i="6"/>
  <c r="J497" i="6"/>
  <c r="I496" i="6"/>
  <c r="F498" i="6"/>
  <c r="K496" i="6" l="1"/>
  <c r="M496" i="6"/>
  <c r="L498" i="6"/>
  <c r="H498" i="6"/>
  <c r="G498" i="6"/>
  <c r="J498" i="6"/>
  <c r="I497" i="6"/>
  <c r="F499" i="6"/>
  <c r="K497" i="6" l="1"/>
  <c r="M497" i="6"/>
  <c r="I498" i="6"/>
  <c r="L499" i="6"/>
  <c r="H499" i="6"/>
  <c r="G499" i="6"/>
  <c r="J499" i="6"/>
  <c r="F500" i="6"/>
  <c r="K498" i="6" l="1"/>
  <c r="M498" i="6"/>
  <c r="I499" i="6"/>
  <c r="L500" i="6"/>
  <c r="H500" i="6"/>
  <c r="G500" i="6"/>
  <c r="J500" i="6"/>
  <c r="F501" i="6"/>
  <c r="K499" i="6" l="1"/>
  <c r="M499" i="6"/>
  <c r="I500" i="6"/>
  <c r="L501" i="6"/>
  <c r="H501" i="6"/>
  <c r="G501" i="6"/>
  <c r="J501" i="6"/>
  <c r="F502" i="6"/>
  <c r="K500" i="6" l="1"/>
  <c r="M500" i="6"/>
  <c r="I501" i="6"/>
  <c r="L502" i="6"/>
  <c r="H502" i="6"/>
  <c r="G502" i="6"/>
  <c r="J502" i="6"/>
  <c r="F503" i="6"/>
  <c r="K501" i="6" l="1"/>
  <c r="M501" i="6"/>
  <c r="I502" i="6"/>
  <c r="L503" i="6"/>
  <c r="H503" i="6"/>
  <c r="G503" i="6"/>
  <c r="J503" i="6"/>
  <c r="F504" i="6"/>
  <c r="K502" i="6" l="1"/>
  <c r="M502" i="6"/>
  <c r="I503" i="6"/>
  <c r="L504" i="6"/>
  <c r="H504" i="6"/>
  <c r="G504" i="6"/>
  <c r="J504" i="6"/>
  <c r="F505" i="6"/>
  <c r="K503" i="6" l="1"/>
  <c r="M503" i="6"/>
  <c r="I504" i="6"/>
  <c r="L505" i="6"/>
  <c r="H505" i="6"/>
  <c r="G505" i="6"/>
  <c r="J505" i="6"/>
  <c r="F506" i="6"/>
  <c r="K504" i="6" l="1"/>
  <c r="M504" i="6"/>
  <c r="I505" i="6"/>
  <c r="M505" i="6" s="1"/>
  <c r="L506" i="6"/>
  <c r="H506" i="6"/>
  <c r="G506" i="6"/>
  <c r="J506" i="6"/>
  <c r="F507" i="6"/>
  <c r="K505" i="6" l="1"/>
  <c r="I506" i="6"/>
  <c r="L507" i="6"/>
  <c r="H507" i="6"/>
  <c r="G507" i="6"/>
  <c r="J507" i="6"/>
  <c r="F508" i="6"/>
  <c r="K506" i="6" l="1"/>
  <c r="M506" i="6"/>
  <c r="I507" i="6"/>
  <c r="L508" i="6"/>
  <c r="H508" i="6"/>
  <c r="G508" i="6"/>
  <c r="J508" i="6"/>
  <c r="F509" i="6"/>
  <c r="K507" i="6" l="1"/>
  <c r="M507" i="6"/>
  <c r="I508" i="6"/>
  <c r="L509" i="6"/>
  <c r="H509" i="6"/>
  <c r="G509" i="6"/>
  <c r="J509" i="6"/>
  <c r="F510" i="6"/>
  <c r="K508" i="6" l="1"/>
  <c r="M508" i="6"/>
  <c r="I509" i="6"/>
  <c r="L510" i="6"/>
  <c r="H510" i="6"/>
  <c r="G510" i="6"/>
  <c r="J510" i="6"/>
  <c r="F511" i="6"/>
  <c r="K509" i="6" l="1"/>
  <c r="M509" i="6"/>
  <c r="I510" i="6"/>
  <c r="L511" i="6"/>
  <c r="H511" i="6"/>
  <c r="G511" i="6"/>
  <c r="J511" i="6"/>
  <c r="F512" i="6"/>
  <c r="K510" i="6" l="1"/>
  <c r="M510" i="6"/>
  <c r="L512" i="6"/>
  <c r="H512" i="6"/>
  <c r="G512" i="6"/>
  <c r="J512" i="6"/>
  <c r="I511" i="6"/>
  <c r="F513" i="6"/>
  <c r="K511" i="6" l="1"/>
  <c r="M511" i="6"/>
  <c r="L513" i="6"/>
  <c r="H513" i="6"/>
  <c r="G513" i="6"/>
  <c r="J513" i="6"/>
  <c r="I512" i="6"/>
  <c r="F514" i="6"/>
  <c r="K512" i="6" l="1"/>
  <c r="M512" i="6"/>
  <c r="I513" i="6"/>
  <c r="L514" i="6"/>
  <c r="H514" i="6"/>
  <c r="G514" i="6"/>
  <c r="J514" i="6"/>
  <c r="F515" i="6"/>
  <c r="K513" i="6" l="1"/>
  <c r="M513" i="6"/>
  <c r="I514" i="6"/>
  <c r="L515" i="6"/>
  <c r="H515" i="6"/>
  <c r="G515" i="6"/>
  <c r="J515" i="6"/>
  <c r="F516" i="6"/>
  <c r="K514" i="6" l="1"/>
  <c r="M514" i="6"/>
  <c r="L516" i="6"/>
  <c r="H516" i="6"/>
  <c r="G516" i="6"/>
  <c r="J516" i="6"/>
  <c r="I515" i="6"/>
  <c r="F517" i="6"/>
  <c r="K515" i="6" l="1"/>
  <c r="M515" i="6"/>
  <c r="L517" i="6"/>
  <c r="H517" i="6"/>
  <c r="G517" i="6"/>
  <c r="J517" i="6"/>
  <c r="I516" i="6"/>
  <c r="F518" i="6"/>
  <c r="K516" i="6" l="1"/>
  <c r="M516" i="6"/>
  <c r="I517" i="6"/>
  <c r="L518" i="6"/>
  <c r="H518" i="6"/>
  <c r="G518" i="6"/>
  <c r="J518" i="6"/>
  <c r="F519" i="6"/>
  <c r="K517" i="6" l="1"/>
  <c r="M517" i="6"/>
  <c r="I518" i="6"/>
  <c r="L519" i="6"/>
  <c r="H519" i="6"/>
  <c r="G519" i="6"/>
  <c r="J519" i="6"/>
  <c r="F520" i="6"/>
  <c r="K518" i="6" l="1"/>
  <c r="M518" i="6"/>
  <c r="I519" i="6"/>
  <c r="L520" i="6"/>
  <c r="H520" i="6"/>
  <c r="G520" i="6"/>
  <c r="J520" i="6"/>
  <c r="F521" i="6"/>
  <c r="K519" i="6" l="1"/>
  <c r="M519" i="6"/>
  <c r="I520" i="6"/>
  <c r="L521" i="6"/>
  <c r="H521" i="6"/>
  <c r="G521" i="6"/>
  <c r="J521" i="6"/>
  <c r="F522" i="6"/>
  <c r="K520" i="6" l="1"/>
  <c r="M520" i="6"/>
  <c r="I521" i="6"/>
  <c r="L522" i="6"/>
  <c r="H522" i="6"/>
  <c r="G522" i="6"/>
  <c r="J522" i="6"/>
  <c r="F523" i="6"/>
  <c r="K521" i="6" l="1"/>
  <c r="M521" i="6"/>
  <c r="I522" i="6"/>
  <c r="L523" i="6"/>
  <c r="H523" i="6"/>
  <c r="G523" i="6"/>
  <c r="J523" i="6"/>
  <c r="F524" i="6"/>
  <c r="K522" i="6" l="1"/>
  <c r="M522" i="6"/>
  <c r="I523" i="6"/>
  <c r="L524" i="6"/>
  <c r="H524" i="6"/>
  <c r="G524" i="6"/>
  <c r="J524" i="6"/>
  <c r="F525" i="6"/>
  <c r="K523" i="6" l="1"/>
  <c r="M523" i="6"/>
  <c r="I524" i="6"/>
  <c r="L525" i="6"/>
  <c r="H525" i="6"/>
  <c r="G525" i="6"/>
  <c r="J525" i="6"/>
  <c r="F526" i="6"/>
  <c r="K524" i="6" l="1"/>
  <c r="M524" i="6"/>
  <c r="I525" i="6"/>
  <c r="L526" i="6"/>
  <c r="H526" i="6"/>
  <c r="G526" i="6"/>
  <c r="J526" i="6"/>
  <c r="F527" i="6"/>
  <c r="K525" i="6" l="1"/>
  <c r="M525" i="6"/>
  <c r="L527" i="6"/>
  <c r="H527" i="6"/>
  <c r="G527" i="6"/>
  <c r="J527" i="6"/>
  <c r="I526" i="6"/>
  <c r="F528" i="6"/>
  <c r="K526" i="6" l="1"/>
  <c r="M526" i="6"/>
  <c r="L528" i="6"/>
  <c r="H528" i="6"/>
  <c r="G528" i="6"/>
  <c r="J528" i="6"/>
  <c r="I527" i="6"/>
  <c r="F529" i="6"/>
  <c r="K527" i="6" l="1"/>
  <c r="M527" i="6"/>
  <c r="I528" i="6"/>
  <c r="L529" i="6"/>
  <c r="H529" i="6"/>
  <c r="G529" i="6"/>
  <c r="J529" i="6"/>
  <c r="F530" i="6"/>
  <c r="K528" i="6" l="1"/>
  <c r="M528" i="6"/>
  <c r="I529" i="6"/>
  <c r="L530" i="6"/>
  <c r="H530" i="6"/>
  <c r="G530" i="6"/>
  <c r="J530" i="6"/>
  <c r="F531" i="6"/>
  <c r="K529" i="6" l="1"/>
  <c r="M529" i="6"/>
  <c r="L531" i="6"/>
  <c r="H531" i="6"/>
  <c r="G531" i="6"/>
  <c r="J531" i="6"/>
  <c r="I530" i="6"/>
  <c r="F532" i="6"/>
  <c r="K530" i="6" l="1"/>
  <c r="M530" i="6"/>
  <c r="L532" i="6"/>
  <c r="H532" i="6"/>
  <c r="G532" i="6"/>
  <c r="J532" i="6"/>
  <c r="I531" i="6"/>
  <c r="F533" i="6"/>
  <c r="K531" i="6" l="1"/>
  <c r="M531" i="6"/>
  <c r="I532" i="6"/>
  <c r="M532" i="6" s="1"/>
  <c r="L533" i="6"/>
  <c r="H533" i="6"/>
  <c r="G533" i="6"/>
  <c r="J533" i="6"/>
  <c r="F534" i="6"/>
  <c r="K532" i="6" l="1"/>
  <c r="I533" i="6"/>
  <c r="L534" i="6"/>
  <c r="H534" i="6"/>
  <c r="G534" i="6"/>
  <c r="J534" i="6"/>
  <c r="F535" i="6"/>
  <c r="K533" i="6" l="1"/>
  <c r="M533" i="6"/>
  <c r="I534" i="6"/>
  <c r="L535" i="6"/>
  <c r="H535" i="6"/>
  <c r="G535" i="6"/>
  <c r="J535" i="6"/>
  <c r="F536" i="6"/>
  <c r="K534" i="6" l="1"/>
  <c r="M534" i="6"/>
  <c r="I535" i="6"/>
  <c r="L536" i="6"/>
  <c r="H536" i="6"/>
  <c r="G536" i="6"/>
  <c r="J536" i="6"/>
  <c r="F537" i="6"/>
  <c r="K535" i="6" l="1"/>
  <c r="M535" i="6"/>
  <c r="L537" i="6"/>
  <c r="H537" i="6"/>
  <c r="G537" i="6"/>
  <c r="J537" i="6"/>
  <c r="I536" i="6"/>
  <c r="F538" i="6"/>
  <c r="K536" i="6" l="1"/>
  <c r="M536" i="6"/>
  <c r="L538" i="6"/>
  <c r="H538" i="6"/>
  <c r="G538" i="6"/>
  <c r="J538" i="6"/>
  <c r="I537" i="6"/>
  <c r="F539" i="6"/>
  <c r="K537" i="6" l="1"/>
  <c r="M537" i="6"/>
  <c r="I538" i="6"/>
  <c r="M538" i="6" s="1"/>
  <c r="L539" i="6"/>
  <c r="H539" i="6"/>
  <c r="G539" i="6"/>
  <c r="J539" i="6"/>
  <c r="F540" i="6"/>
  <c r="K538" i="6" l="1"/>
  <c r="L540" i="6"/>
  <c r="H540" i="6"/>
  <c r="G540" i="6"/>
  <c r="J540" i="6"/>
  <c r="I539" i="6"/>
  <c r="F541" i="6"/>
  <c r="K539" i="6" l="1"/>
  <c r="M539" i="6"/>
  <c r="L541" i="6"/>
  <c r="H541" i="6"/>
  <c r="G541" i="6"/>
  <c r="J541" i="6"/>
  <c r="I540" i="6"/>
  <c r="F542" i="6"/>
  <c r="K540" i="6" l="1"/>
  <c r="M540" i="6"/>
  <c r="I541" i="6"/>
  <c r="L542" i="6"/>
  <c r="H542" i="6"/>
  <c r="G542" i="6"/>
  <c r="J542" i="6"/>
  <c r="F543" i="6"/>
  <c r="K541" i="6" l="1"/>
  <c r="M541" i="6"/>
  <c r="I542" i="6"/>
  <c r="L543" i="6"/>
  <c r="H543" i="6"/>
  <c r="G543" i="6"/>
  <c r="J543" i="6"/>
  <c r="F544" i="6"/>
  <c r="K542" i="6" l="1"/>
  <c r="M542" i="6"/>
  <c r="I543" i="6"/>
  <c r="L544" i="6"/>
  <c r="H544" i="6"/>
  <c r="G544" i="6"/>
  <c r="J544" i="6"/>
  <c r="F545" i="6"/>
  <c r="K543" i="6" l="1"/>
  <c r="M543" i="6"/>
  <c r="I544" i="6"/>
  <c r="L545" i="6"/>
  <c r="H545" i="6"/>
  <c r="G545" i="6"/>
  <c r="J545" i="6"/>
  <c r="F546" i="6"/>
  <c r="K544" i="6" l="1"/>
  <c r="M544" i="6"/>
  <c r="L546" i="6"/>
  <c r="H546" i="6"/>
  <c r="G546" i="6"/>
  <c r="J546" i="6"/>
  <c r="I545" i="6"/>
  <c r="F547" i="6"/>
  <c r="K545" i="6" l="1"/>
  <c r="M545" i="6"/>
  <c r="L547" i="6"/>
  <c r="H547" i="6"/>
  <c r="G547" i="6"/>
  <c r="J547" i="6"/>
  <c r="I546" i="6"/>
  <c r="F548" i="6"/>
  <c r="K546" i="6" l="1"/>
  <c r="M546" i="6"/>
  <c r="I547" i="6"/>
  <c r="M547" i="6" s="1"/>
  <c r="L548" i="6"/>
  <c r="H548" i="6"/>
  <c r="G548" i="6"/>
  <c r="J548" i="6"/>
  <c r="F549" i="6"/>
  <c r="K547" i="6" l="1"/>
  <c r="I548" i="6"/>
  <c r="L549" i="6"/>
  <c r="H549" i="6"/>
  <c r="G549" i="6"/>
  <c r="J549" i="6"/>
  <c r="F550" i="6"/>
  <c r="K548" i="6" l="1"/>
  <c r="M548" i="6"/>
  <c r="I549" i="6"/>
  <c r="L550" i="6"/>
  <c r="H550" i="6"/>
  <c r="G550" i="6"/>
  <c r="J550" i="6"/>
  <c r="F551" i="6"/>
  <c r="K549" i="6" l="1"/>
  <c r="M549" i="6"/>
  <c r="I550" i="6"/>
  <c r="L551" i="6"/>
  <c r="H551" i="6"/>
  <c r="G551" i="6"/>
  <c r="J551" i="6"/>
  <c r="F552" i="6"/>
  <c r="K550" i="6" l="1"/>
  <c r="M550" i="6"/>
  <c r="I551" i="6"/>
  <c r="L552" i="6"/>
  <c r="H552" i="6"/>
  <c r="G552" i="6"/>
  <c r="J552" i="6"/>
  <c r="F553" i="6"/>
  <c r="K551" i="6" l="1"/>
  <c r="M551" i="6"/>
  <c r="I552" i="6"/>
  <c r="L553" i="6"/>
  <c r="H553" i="6"/>
  <c r="G553" i="6"/>
  <c r="J553" i="6"/>
  <c r="F554" i="6"/>
  <c r="K552" i="6" l="1"/>
  <c r="M552" i="6"/>
  <c r="I553" i="6"/>
  <c r="L554" i="6"/>
  <c r="H554" i="6"/>
  <c r="G554" i="6"/>
  <c r="J554" i="6"/>
  <c r="F555" i="6"/>
  <c r="K553" i="6" l="1"/>
  <c r="M553" i="6"/>
  <c r="I554" i="6"/>
  <c r="L555" i="6"/>
  <c r="H555" i="6"/>
  <c r="G555" i="6"/>
  <c r="J555" i="6"/>
  <c r="F556" i="6"/>
  <c r="K554" i="6" l="1"/>
  <c r="M554" i="6"/>
  <c r="I555" i="6"/>
  <c r="L556" i="6"/>
  <c r="H556" i="6"/>
  <c r="G556" i="6"/>
  <c r="J556" i="6"/>
  <c r="F557" i="6"/>
  <c r="K555" i="6" l="1"/>
  <c r="M555" i="6"/>
  <c r="I556" i="6"/>
  <c r="L557" i="6"/>
  <c r="H557" i="6"/>
  <c r="G557" i="6"/>
  <c r="J557" i="6"/>
  <c r="F558" i="6"/>
  <c r="K556" i="6" l="1"/>
  <c r="M556" i="6"/>
  <c r="I557" i="6"/>
  <c r="L558" i="6"/>
  <c r="H558" i="6"/>
  <c r="G558" i="6"/>
  <c r="J558" i="6"/>
  <c r="F559" i="6"/>
  <c r="K557" i="6" l="1"/>
  <c r="M557" i="6"/>
  <c r="L559" i="6"/>
  <c r="H559" i="6"/>
  <c r="G559" i="6"/>
  <c r="J559" i="6"/>
  <c r="I558" i="6"/>
  <c r="F560" i="6"/>
  <c r="K558" i="6" l="1"/>
  <c r="M558" i="6"/>
  <c r="I559" i="6"/>
  <c r="L560" i="6"/>
  <c r="H560" i="6"/>
  <c r="G560" i="6"/>
  <c r="J560" i="6"/>
  <c r="F561" i="6"/>
  <c r="K559" i="6" l="1"/>
  <c r="M559" i="6"/>
  <c r="L561" i="6"/>
  <c r="H561" i="6"/>
  <c r="G561" i="6"/>
  <c r="J561" i="6"/>
  <c r="I560" i="6"/>
  <c r="F562" i="6"/>
  <c r="K560" i="6" l="1"/>
  <c r="M560" i="6"/>
  <c r="L562" i="6"/>
  <c r="H562" i="6"/>
  <c r="G562" i="6"/>
  <c r="J562" i="6"/>
  <c r="I561" i="6"/>
  <c r="F563" i="6"/>
  <c r="K561" i="6" l="1"/>
  <c r="M561" i="6"/>
  <c r="I562" i="6"/>
  <c r="M562" i="6" s="1"/>
  <c r="L563" i="6"/>
  <c r="H563" i="6"/>
  <c r="G563" i="6"/>
  <c r="J563" i="6"/>
  <c r="F564" i="6"/>
  <c r="K562" i="6" l="1"/>
  <c r="L564" i="6"/>
  <c r="H564" i="6"/>
  <c r="G564" i="6"/>
  <c r="J564" i="6"/>
  <c r="I563" i="6"/>
  <c r="F565" i="6"/>
  <c r="K563" i="6" l="1"/>
  <c r="M563" i="6"/>
  <c r="L565" i="6"/>
  <c r="H565" i="6"/>
  <c r="G565" i="6"/>
  <c r="J565" i="6"/>
  <c r="I564" i="6"/>
  <c r="F566" i="6"/>
  <c r="K564" i="6" l="1"/>
  <c r="M564" i="6"/>
  <c r="I565" i="6"/>
  <c r="L566" i="6"/>
  <c r="H566" i="6"/>
  <c r="G566" i="6"/>
  <c r="J566" i="6"/>
  <c r="F567" i="6"/>
  <c r="K565" i="6" l="1"/>
  <c r="M565" i="6"/>
  <c r="I566" i="6"/>
  <c r="M566" i="6" s="1"/>
  <c r="L567" i="6"/>
  <c r="H567" i="6"/>
  <c r="G567" i="6"/>
  <c r="J567" i="6"/>
  <c r="F568" i="6"/>
  <c r="K566" i="6" l="1"/>
  <c r="I567" i="6"/>
  <c r="L568" i="6"/>
  <c r="H568" i="6"/>
  <c r="G568" i="6"/>
  <c r="J568" i="6"/>
  <c r="F569" i="6"/>
  <c r="K567" i="6" l="1"/>
  <c r="M567" i="6"/>
  <c r="I568" i="6"/>
  <c r="L569" i="6"/>
  <c r="H569" i="6"/>
  <c r="G569" i="6"/>
  <c r="J569" i="6"/>
  <c r="F570" i="6"/>
  <c r="K568" i="6" l="1"/>
  <c r="M568" i="6"/>
  <c r="I569" i="6"/>
  <c r="L570" i="6"/>
  <c r="H570" i="6"/>
  <c r="G570" i="6"/>
  <c r="J570" i="6"/>
  <c r="F571" i="6"/>
  <c r="K569" i="6" l="1"/>
  <c r="M569" i="6"/>
  <c r="I570" i="6"/>
  <c r="L571" i="6"/>
  <c r="H571" i="6"/>
  <c r="G571" i="6"/>
  <c r="J571" i="6"/>
  <c r="F572" i="6"/>
  <c r="K570" i="6" l="1"/>
  <c r="M570" i="6"/>
  <c r="L572" i="6"/>
  <c r="H572" i="6"/>
  <c r="G572" i="6"/>
  <c r="J572" i="6"/>
  <c r="I571" i="6"/>
  <c r="F573" i="6"/>
  <c r="K571" i="6" l="1"/>
  <c r="M571" i="6"/>
  <c r="L573" i="6"/>
  <c r="H573" i="6"/>
  <c r="G573" i="6"/>
  <c r="J573" i="6"/>
  <c r="I572" i="6"/>
  <c r="F574" i="6"/>
  <c r="K572" i="6" l="1"/>
  <c r="M572" i="6"/>
  <c r="I573" i="6"/>
  <c r="L574" i="6"/>
  <c r="H574" i="6"/>
  <c r="G574" i="6"/>
  <c r="J574" i="6"/>
  <c r="F575" i="6"/>
  <c r="K573" i="6" l="1"/>
  <c r="M573" i="6"/>
  <c r="I574" i="6"/>
  <c r="L575" i="6"/>
  <c r="H575" i="6"/>
  <c r="G575" i="6"/>
  <c r="J575" i="6"/>
  <c r="F576" i="6"/>
  <c r="K574" i="6" l="1"/>
  <c r="M574" i="6"/>
  <c r="I575" i="6"/>
  <c r="L576" i="6"/>
  <c r="H576" i="6"/>
  <c r="G576" i="6"/>
  <c r="J576" i="6"/>
  <c r="F577" i="6"/>
  <c r="K575" i="6" l="1"/>
  <c r="M575" i="6"/>
  <c r="I576" i="6"/>
  <c r="L577" i="6"/>
  <c r="H577" i="6"/>
  <c r="G577" i="6"/>
  <c r="J577" i="6"/>
  <c r="F578" i="6"/>
  <c r="K576" i="6" l="1"/>
  <c r="M576" i="6"/>
  <c r="I577" i="6"/>
  <c r="L578" i="6"/>
  <c r="H578" i="6"/>
  <c r="G578" i="6"/>
  <c r="J578" i="6"/>
  <c r="F579" i="6"/>
  <c r="K577" i="6" l="1"/>
  <c r="M577" i="6"/>
  <c r="I578" i="6"/>
  <c r="L579" i="6"/>
  <c r="H579" i="6"/>
  <c r="G579" i="6"/>
  <c r="J579" i="6"/>
  <c r="F580" i="6"/>
  <c r="K578" i="6" l="1"/>
  <c r="M578" i="6"/>
  <c r="I579" i="6"/>
  <c r="L580" i="6"/>
  <c r="H580" i="6"/>
  <c r="G580" i="6"/>
  <c r="J580" i="6"/>
  <c r="F581" i="6"/>
  <c r="K579" i="6" l="1"/>
  <c r="M579" i="6"/>
  <c r="I580" i="6"/>
  <c r="L581" i="6"/>
  <c r="H581" i="6"/>
  <c r="G581" i="6"/>
  <c r="J581" i="6"/>
  <c r="F582" i="6"/>
  <c r="K580" i="6" l="1"/>
  <c r="M580" i="6"/>
  <c r="I581" i="6"/>
  <c r="L582" i="6"/>
  <c r="H582" i="6"/>
  <c r="G582" i="6"/>
  <c r="J582" i="6"/>
  <c r="F583" i="6"/>
  <c r="K581" i="6" l="1"/>
  <c r="M581" i="6"/>
  <c r="I582" i="6"/>
  <c r="L583" i="6"/>
  <c r="H583" i="6"/>
  <c r="G583" i="6"/>
  <c r="J583" i="6"/>
  <c r="F584" i="6"/>
  <c r="K582" i="6" l="1"/>
  <c r="M582" i="6"/>
  <c r="I583" i="6"/>
  <c r="L584" i="6"/>
  <c r="H584" i="6"/>
  <c r="G584" i="6"/>
  <c r="J584" i="6"/>
  <c r="F585" i="6"/>
  <c r="K583" i="6" l="1"/>
  <c r="M583" i="6"/>
  <c r="I584" i="6"/>
  <c r="L585" i="6"/>
  <c r="H585" i="6"/>
  <c r="G585" i="6"/>
  <c r="J585" i="6"/>
  <c r="F586" i="6"/>
  <c r="K584" i="6" l="1"/>
  <c r="M584" i="6"/>
  <c r="I585" i="6"/>
  <c r="L586" i="6"/>
  <c r="H586" i="6"/>
  <c r="G586" i="6"/>
  <c r="J586" i="6"/>
  <c r="F587" i="6"/>
  <c r="K585" i="6" l="1"/>
  <c r="M585" i="6"/>
  <c r="I586" i="6"/>
  <c r="L587" i="6"/>
  <c r="H587" i="6"/>
  <c r="G587" i="6"/>
  <c r="J587" i="6"/>
  <c r="F588" i="6"/>
  <c r="K586" i="6" l="1"/>
  <c r="M586" i="6"/>
  <c r="I587" i="6"/>
  <c r="L588" i="6"/>
  <c r="H588" i="6"/>
  <c r="G588" i="6"/>
  <c r="J588" i="6"/>
  <c r="F589" i="6"/>
  <c r="K587" i="6" l="1"/>
  <c r="M587" i="6"/>
  <c r="I588" i="6"/>
  <c r="L589" i="6"/>
  <c r="H589" i="6"/>
  <c r="G589" i="6"/>
  <c r="J589" i="6"/>
  <c r="F590" i="6"/>
  <c r="K588" i="6" l="1"/>
  <c r="M588" i="6"/>
  <c r="L590" i="6"/>
  <c r="H590" i="6"/>
  <c r="G590" i="6"/>
  <c r="J590" i="6"/>
  <c r="I589" i="6"/>
  <c r="F591" i="6"/>
  <c r="K589" i="6" l="1"/>
  <c r="M589" i="6"/>
  <c r="L591" i="6"/>
  <c r="H591" i="6"/>
  <c r="G591" i="6"/>
  <c r="J591" i="6"/>
  <c r="I590" i="6"/>
  <c r="F592" i="6"/>
  <c r="K590" i="6" l="1"/>
  <c r="M590" i="6"/>
  <c r="I591" i="6"/>
  <c r="L592" i="6"/>
  <c r="H592" i="6"/>
  <c r="G592" i="6"/>
  <c r="J592" i="6"/>
  <c r="F593" i="6"/>
  <c r="K591" i="6" l="1"/>
  <c r="M591" i="6"/>
  <c r="I592" i="6"/>
  <c r="L593" i="6"/>
  <c r="H593" i="6"/>
  <c r="G593" i="6"/>
  <c r="J593" i="6"/>
  <c r="F594" i="6"/>
  <c r="K592" i="6" l="1"/>
  <c r="M592" i="6"/>
  <c r="L594" i="6"/>
  <c r="H594" i="6"/>
  <c r="G594" i="6"/>
  <c r="J594" i="6"/>
  <c r="I593" i="6"/>
  <c r="F595" i="6"/>
  <c r="K593" i="6" l="1"/>
  <c r="M593" i="6"/>
  <c r="L595" i="6"/>
  <c r="H595" i="6"/>
  <c r="G595" i="6"/>
  <c r="J595" i="6"/>
  <c r="I594" i="6"/>
  <c r="F596" i="6"/>
  <c r="K594" i="6" l="1"/>
  <c r="M594" i="6"/>
  <c r="I595" i="6"/>
  <c r="L596" i="6"/>
  <c r="H596" i="6"/>
  <c r="G596" i="6"/>
  <c r="J596" i="6"/>
  <c r="F597" i="6"/>
  <c r="K595" i="6" l="1"/>
  <c r="M595" i="6"/>
  <c r="L597" i="6"/>
  <c r="H597" i="6"/>
  <c r="G597" i="6"/>
  <c r="J597" i="6"/>
  <c r="I596" i="6"/>
  <c r="F598" i="6"/>
  <c r="K596" i="6" l="1"/>
  <c r="M596" i="6"/>
  <c r="L598" i="6"/>
  <c r="H598" i="6"/>
  <c r="G598" i="6"/>
  <c r="J598" i="6"/>
  <c r="I597" i="6"/>
  <c r="F599" i="6"/>
  <c r="K597" i="6" l="1"/>
  <c r="M597" i="6"/>
  <c r="I598" i="6"/>
  <c r="L599" i="6"/>
  <c r="H599" i="6"/>
  <c r="G599" i="6"/>
  <c r="J599" i="6"/>
  <c r="F600" i="6"/>
  <c r="K598" i="6" l="1"/>
  <c r="M598" i="6"/>
  <c r="I599" i="6"/>
  <c r="L600" i="6"/>
  <c r="H600" i="6"/>
  <c r="G600" i="6"/>
  <c r="J600" i="6"/>
  <c r="F601" i="6"/>
  <c r="K599" i="6" l="1"/>
  <c r="M599" i="6"/>
  <c r="I600" i="6"/>
  <c r="L601" i="6"/>
  <c r="H601" i="6"/>
  <c r="G601" i="6"/>
  <c r="J601" i="6"/>
  <c r="F602" i="6"/>
  <c r="K600" i="6" l="1"/>
  <c r="M600" i="6"/>
  <c r="I601" i="6"/>
  <c r="L602" i="6"/>
  <c r="H602" i="6"/>
  <c r="G602" i="6"/>
  <c r="J602" i="6"/>
  <c r="F603" i="6"/>
  <c r="K601" i="6" l="1"/>
  <c r="M601" i="6"/>
  <c r="I602" i="6"/>
  <c r="L603" i="6"/>
  <c r="H603" i="6"/>
  <c r="G603" i="6"/>
  <c r="J603" i="6"/>
  <c r="F604" i="6"/>
  <c r="K602" i="6" l="1"/>
  <c r="M602" i="6"/>
  <c r="I603" i="6"/>
  <c r="L604" i="6"/>
  <c r="H604" i="6"/>
  <c r="G604" i="6"/>
  <c r="J604" i="6"/>
  <c r="F605" i="6"/>
  <c r="K603" i="6" l="1"/>
  <c r="M603" i="6"/>
  <c r="L605" i="6"/>
  <c r="H605" i="6"/>
  <c r="G605" i="6"/>
  <c r="J605" i="6"/>
  <c r="I604" i="6"/>
  <c r="F606" i="6"/>
  <c r="K604" i="6" l="1"/>
  <c r="M604" i="6"/>
  <c r="L606" i="6"/>
  <c r="H606" i="6"/>
  <c r="G606" i="6"/>
  <c r="J606" i="6"/>
  <c r="I605" i="6"/>
  <c r="F607" i="6"/>
  <c r="K605" i="6" l="1"/>
  <c r="M605" i="6"/>
  <c r="I606" i="6"/>
  <c r="L607" i="6"/>
  <c r="H607" i="6"/>
  <c r="G607" i="6"/>
  <c r="J607" i="6"/>
  <c r="F608" i="6"/>
  <c r="K606" i="6" l="1"/>
  <c r="M606" i="6"/>
  <c r="I607" i="6"/>
  <c r="L608" i="6"/>
  <c r="H608" i="6"/>
  <c r="G608" i="6"/>
  <c r="J608" i="6"/>
  <c r="F609" i="6"/>
  <c r="K607" i="6" l="1"/>
  <c r="M607" i="6"/>
  <c r="I608" i="6"/>
  <c r="M608" i="6" s="1"/>
  <c r="L609" i="6"/>
  <c r="H609" i="6"/>
  <c r="G609" i="6"/>
  <c r="J609" i="6"/>
  <c r="F610" i="6"/>
  <c r="K608" i="6" l="1"/>
  <c r="I609" i="6"/>
  <c r="L610" i="6"/>
  <c r="H610" i="6"/>
  <c r="G610" i="6"/>
  <c r="J610" i="6"/>
  <c r="F611" i="6"/>
  <c r="K609" i="6" l="1"/>
  <c r="M609" i="6"/>
  <c r="I610" i="6"/>
  <c r="L611" i="6"/>
  <c r="H611" i="6"/>
  <c r="G611" i="6"/>
  <c r="J611" i="6"/>
  <c r="F612" i="6"/>
  <c r="K610" i="6" l="1"/>
  <c r="M610" i="6"/>
  <c r="I611" i="6"/>
  <c r="L612" i="6"/>
  <c r="H612" i="6"/>
  <c r="G612" i="6"/>
  <c r="J612" i="6"/>
  <c r="F613" i="6"/>
  <c r="K611" i="6" l="1"/>
  <c r="M611" i="6"/>
  <c r="I612" i="6"/>
  <c r="L613" i="6"/>
  <c r="H613" i="6"/>
  <c r="G613" i="6"/>
  <c r="J613" i="6"/>
  <c r="F614" i="6"/>
  <c r="K612" i="6" l="1"/>
  <c r="M612" i="6"/>
  <c r="I613" i="6"/>
  <c r="L614" i="6"/>
  <c r="H614" i="6"/>
  <c r="G614" i="6"/>
  <c r="J614" i="6"/>
  <c r="F615" i="6"/>
  <c r="K613" i="6" l="1"/>
  <c r="M613" i="6"/>
  <c r="I614" i="6"/>
  <c r="L615" i="6"/>
  <c r="H615" i="6"/>
  <c r="G615" i="6"/>
  <c r="J615" i="6"/>
  <c r="F616" i="6"/>
  <c r="K614" i="6" l="1"/>
  <c r="M614" i="6"/>
  <c r="L616" i="6"/>
  <c r="H616" i="6"/>
  <c r="G616" i="6"/>
  <c r="J616" i="6"/>
  <c r="I615" i="6"/>
  <c r="F617" i="6"/>
  <c r="K615" i="6" l="1"/>
  <c r="M615" i="6"/>
  <c r="L617" i="6"/>
  <c r="H617" i="6"/>
  <c r="G617" i="6"/>
  <c r="J617" i="6"/>
  <c r="I616" i="6"/>
  <c r="F618" i="6"/>
  <c r="K616" i="6" l="1"/>
  <c r="M616" i="6"/>
  <c r="I617" i="6"/>
  <c r="L618" i="6"/>
  <c r="H618" i="6"/>
  <c r="G618" i="6"/>
  <c r="J618" i="6"/>
  <c r="F619" i="6"/>
  <c r="K617" i="6" l="1"/>
  <c r="M617" i="6"/>
  <c r="I618" i="6"/>
  <c r="L619" i="6"/>
  <c r="H619" i="6"/>
  <c r="G619" i="6"/>
  <c r="J619" i="6"/>
  <c r="F620" i="6"/>
  <c r="K618" i="6" l="1"/>
  <c r="M618" i="6"/>
  <c r="I619" i="6"/>
  <c r="L620" i="6"/>
  <c r="H620" i="6"/>
  <c r="G620" i="6"/>
  <c r="J620" i="6"/>
  <c r="F621" i="6"/>
  <c r="K619" i="6" l="1"/>
  <c r="M619" i="6"/>
  <c r="I620" i="6"/>
  <c r="M620" i="6" s="1"/>
  <c r="L621" i="6"/>
  <c r="H621" i="6"/>
  <c r="G621" i="6"/>
  <c r="J621" i="6"/>
  <c r="F622" i="6"/>
  <c r="K620" i="6" l="1"/>
  <c r="I621" i="6"/>
  <c r="L622" i="6"/>
  <c r="H622" i="6"/>
  <c r="G622" i="6"/>
  <c r="J622" i="6"/>
  <c r="F623" i="6"/>
  <c r="K621" i="6" l="1"/>
  <c r="M621" i="6"/>
  <c r="I622" i="6"/>
  <c r="L623" i="6"/>
  <c r="H623" i="6"/>
  <c r="G623" i="6"/>
  <c r="J623" i="6"/>
  <c r="F624" i="6"/>
  <c r="K622" i="6" l="1"/>
  <c r="M622" i="6"/>
  <c r="I623" i="6"/>
  <c r="L624" i="6"/>
  <c r="H624" i="6"/>
  <c r="G624" i="6"/>
  <c r="J624" i="6"/>
  <c r="F625" i="6"/>
  <c r="K623" i="6" l="1"/>
  <c r="M623" i="6"/>
  <c r="I624" i="6"/>
  <c r="L625" i="6"/>
  <c r="H625" i="6"/>
  <c r="G625" i="6"/>
  <c r="J625" i="6"/>
  <c r="F626" i="6"/>
  <c r="K624" i="6" l="1"/>
  <c r="M624" i="6"/>
  <c r="I625" i="6"/>
  <c r="L626" i="6"/>
  <c r="H626" i="6"/>
  <c r="G626" i="6"/>
  <c r="J626" i="6"/>
  <c r="F627" i="6"/>
  <c r="K625" i="6" l="1"/>
  <c r="M625" i="6"/>
  <c r="I626" i="6"/>
  <c r="L627" i="6"/>
  <c r="H627" i="6"/>
  <c r="G627" i="6"/>
  <c r="J627" i="6"/>
  <c r="F628" i="6"/>
  <c r="K626" i="6" l="1"/>
  <c r="M626" i="6"/>
  <c r="I627" i="6"/>
  <c r="L628" i="6"/>
  <c r="H628" i="6"/>
  <c r="G628" i="6"/>
  <c r="J628" i="6"/>
  <c r="F629" i="6"/>
  <c r="K627" i="6" l="1"/>
  <c r="M627" i="6"/>
  <c r="I628" i="6"/>
  <c r="L629" i="6"/>
  <c r="H629" i="6"/>
  <c r="G629" i="6"/>
  <c r="J629" i="6"/>
  <c r="F630" i="6"/>
  <c r="K628" i="6" l="1"/>
  <c r="M628" i="6"/>
  <c r="I629" i="6"/>
  <c r="L630" i="6"/>
  <c r="H630" i="6"/>
  <c r="G630" i="6"/>
  <c r="J630" i="6"/>
  <c r="F631" i="6"/>
  <c r="K629" i="6" l="1"/>
  <c r="M629" i="6"/>
  <c r="I630" i="6"/>
  <c r="L631" i="6"/>
  <c r="H631" i="6"/>
  <c r="G631" i="6"/>
  <c r="J631" i="6"/>
  <c r="F632" i="6"/>
  <c r="K630" i="6" l="1"/>
  <c r="M630" i="6"/>
  <c r="I631" i="6"/>
  <c r="L632" i="6"/>
  <c r="H632" i="6"/>
  <c r="G632" i="6"/>
  <c r="J632" i="6"/>
  <c r="F633" i="6"/>
  <c r="K631" i="6" l="1"/>
  <c r="M631" i="6"/>
  <c r="I632" i="6"/>
  <c r="L633" i="6"/>
  <c r="H633" i="6"/>
  <c r="G633" i="6"/>
  <c r="J633" i="6"/>
  <c r="F634" i="6"/>
  <c r="K632" i="6" l="1"/>
  <c r="M632" i="6"/>
  <c r="I633" i="6"/>
  <c r="L634" i="6"/>
  <c r="H634" i="6"/>
  <c r="G634" i="6"/>
  <c r="J634" i="6"/>
  <c r="F635" i="6"/>
  <c r="K633" i="6" l="1"/>
  <c r="M633" i="6"/>
  <c r="I634" i="6"/>
  <c r="L635" i="6"/>
  <c r="H635" i="6"/>
  <c r="G635" i="6"/>
  <c r="J635" i="6"/>
  <c r="F636" i="6"/>
  <c r="K634" i="6" l="1"/>
  <c r="M634" i="6"/>
  <c r="L636" i="6"/>
  <c r="H636" i="6"/>
  <c r="G636" i="6"/>
  <c r="J636" i="6"/>
  <c r="I635" i="6"/>
  <c r="F637" i="6"/>
  <c r="K635" i="6" l="1"/>
  <c r="M635" i="6"/>
  <c r="L637" i="6"/>
  <c r="H637" i="6"/>
  <c r="G637" i="6"/>
  <c r="J637" i="6"/>
  <c r="I636" i="6"/>
  <c r="F638" i="6"/>
  <c r="K636" i="6" l="1"/>
  <c r="M636" i="6"/>
  <c r="I637" i="6"/>
  <c r="L638" i="6"/>
  <c r="H638" i="6"/>
  <c r="G638" i="6"/>
  <c r="J638" i="6"/>
  <c r="F639" i="6"/>
  <c r="K637" i="6" l="1"/>
  <c r="M637" i="6"/>
  <c r="L639" i="6"/>
  <c r="H639" i="6"/>
  <c r="G639" i="6"/>
  <c r="J639" i="6"/>
  <c r="I638" i="6"/>
  <c r="F640" i="6"/>
  <c r="K638" i="6" l="1"/>
  <c r="M638" i="6"/>
  <c r="I639" i="6"/>
  <c r="L640" i="6"/>
  <c r="H640" i="6"/>
  <c r="G640" i="6"/>
  <c r="J640" i="6"/>
  <c r="F641" i="6"/>
  <c r="K639" i="6" l="1"/>
  <c r="M639" i="6"/>
  <c r="I640" i="6"/>
  <c r="L641" i="6"/>
  <c r="H641" i="6"/>
  <c r="G641" i="6"/>
  <c r="J641" i="6"/>
  <c r="F642" i="6"/>
  <c r="K640" i="6" l="1"/>
  <c r="M640" i="6"/>
  <c r="I641" i="6"/>
  <c r="L642" i="6"/>
  <c r="H642" i="6"/>
  <c r="G642" i="6"/>
  <c r="J642" i="6"/>
  <c r="F643" i="6"/>
  <c r="K641" i="6" l="1"/>
  <c r="M641" i="6"/>
  <c r="I642" i="6"/>
  <c r="L643" i="6"/>
  <c r="H643" i="6"/>
  <c r="G643" i="6"/>
  <c r="J643" i="6"/>
  <c r="F644" i="6"/>
  <c r="K642" i="6" l="1"/>
  <c r="M642" i="6"/>
  <c r="I643" i="6"/>
  <c r="M643" i="6" s="1"/>
  <c r="L644" i="6"/>
  <c r="H644" i="6"/>
  <c r="G644" i="6"/>
  <c r="J644" i="6"/>
  <c r="F645" i="6"/>
  <c r="K643" i="6" l="1"/>
  <c r="I644" i="6"/>
  <c r="L645" i="6"/>
  <c r="H645" i="6"/>
  <c r="G645" i="6"/>
  <c r="J645" i="6"/>
  <c r="F646" i="6"/>
  <c r="K644" i="6" l="1"/>
  <c r="M644" i="6"/>
  <c r="I645" i="6"/>
  <c r="M645" i="6" s="1"/>
  <c r="L646" i="6"/>
  <c r="H646" i="6"/>
  <c r="G646" i="6"/>
  <c r="J646" i="6"/>
  <c r="F647" i="6"/>
  <c r="K645" i="6" l="1"/>
  <c r="I646" i="6"/>
  <c r="L647" i="6"/>
  <c r="H647" i="6"/>
  <c r="G647" i="6"/>
  <c r="J647" i="6"/>
  <c r="F648" i="6"/>
  <c r="K646" i="6" l="1"/>
  <c r="M646" i="6"/>
  <c r="I647" i="6"/>
  <c r="L648" i="6"/>
  <c r="H648" i="6"/>
  <c r="G648" i="6"/>
  <c r="J648" i="6"/>
  <c r="F649" i="6"/>
  <c r="K647" i="6" l="1"/>
  <c r="M647" i="6"/>
  <c r="I648" i="6"/>
  <c r="L649" i="6"/>
  <c r="H649" i="6"/>
  <c r="G649" i="6"/>
  <c r="J649" i="6"/>
  <c r="F650" i="6"/>
  <c r="K648" i="6" l="1"/>
  <c r="M648" i="6"/>
  <c r="I649" i="6"/>
  <c r="L650" i="6"/>
  <c r="H650" i="6"/>
  <c r="G650" i="6"/>
  <c r="J650" i="6"/>
  <c r="F651" i="6"/>
  <c r="K649" i="6" l="1"/>
  <c r="M649" i="6"/>
  <c r="I650" i="6"/>
  <c r="L651" i="6"/>
  <c r="H651" i="6"/>
  <c r="G651" i="6"/>
  <c r="J651" i="6"/>
  <c r="F652" i="6"/>
  <c r="K650" i="6" l="1"/>
  <c r="M650" i="6"/>
  <c r="I651" i="6"/>
  <c r="L652" i="6"/>
  <c r="H652" i="6"/>
  <c r="G652" i="6"/>
  <c r="J652" i="6"/>
  <c r="F653" i="6"/>
  <c r="K651" i="6" l="1"/>
  <c r="M651" i="6"/>
  <c r="I652" i="6"/>
  <c r="L653" i="6"/>
  <c r="H653" i="6"/>
  <c r="G653" i="6"/>
  <c r="J653" i="6"/>
  <c r="F654" i="6"/>
  <c r="K652" i="6" l="1"/>
  <c r="M652" i="6"/>
  <c r="I653" i="6"/>
  <c r="L654" i="6"/>
  <c r="H654" i="6"/>
  <c r="G654" i="6"/>
  <c r="J654" i="6"/>
  <c r="F655" i="6"/>
  <c r="K653" i="6" l="1"/>
  <c r="M653" i="6"/>
  <c r="I654" i="6"/>
  <c r="L655" i="6"/>
  <c r="H655" i="6"/>
  <c r="G655" i="6"/>
  <c r="J655" i="6"/>
  <c r="F656" i="6"/>
  <c r="K654" i="6" l="1"/>
  <c r="M654" i="6"/>
  <c r="I655" i="6"/>
  <c r="L656" i="6"/>
  <c r="H656" i="6"/>
  <c r="G656" i="6"/>
  <c r="J656" i="6"/>
  <c r="F657" i="6"/>
  <c r="K655" i="6" l="1"/>
  <c r="M655" i="6"/>
  <c r="I656" i="6"/>
  <c r="L657" i="6"/>
  <c r="H657" i="6"/>
  <c r="G657" i="6"/>
  <c r="J657" i="6"/>
  <c r="F658" i="6"/>
  <c r="K656" i="6" l="1"/>
  <c r="M656" i="6"/>
  <c r="I657" i="6"/>
  <c r="L658" i="6"/>
  <c r="H658" i="6"/>
  <c r="G658" i="6"/>
  <c r="J658" i="6"/>
  <c r="F659" i="6"/>
  <c r="K657" i="6" l="1"/>
  <c r="M657" i="6"/>
  <c r="I658" i="6"/>
  <c r="L659" i="6"/>
  <c r="H659" i="6"/>
  <c r="G659" i="6"/>
  <c r="J659" i="6"/>
  <c r="F660" i="6"/>
  <c r="K658" i="6" l="1"/>
  <c r="M658" i="6"/>
  <c r="I659" i="6"/>
  <c r="M659" i="6" s="1"/>
  <c r="L660" i="6"/>
  <c r="H660" i="6"/>
  <c r="G660" i="6"/>
  <c r="J660" i="6"/>
  <c r="F661" i="6"/>
  <c r="K659" i="6" l="1"/>
  <c r="I660" i="6"/>
  <c r="L661" i="6"/>
  <c r="H661" i="6"/>
  <c r="G661" i="6"/>
  <c r="J661" i="6"/>
  <c r="F662" i="6"/>
  <c r="K660" i="6" l="1"/>
  <c r="M660" i="6"/>
  <c r="I661" i="6"/>
  <c r="L662" i="6"/>
  <c r="H662" i="6"/>
  <c r="G662" i="6"/>
  <c r="J662" i="6"/>
  <c r="F663" i="6"/>
  <c r="K661" i="6" l="1"/>
  <c r="M661" i="6"/>
  <c r="I662" i="6"/>
  <c r="L663" i="6"/>
  <c r="H663" i="6"/>
  <c r="G663" i="6"/>
  <c r="J663" i="6"/>
  <c r="F664" i="6"/>
  <c r="K662" i="6" l="1"/>
  <c r="M662" i="6"/>
  <c r="I663" i="6"/>
  <c r="L664" i="6"/>
  <c r="H664" i="6"/>
  <c r="G664" i="6"/>
  <c r="J664" i="6"/>
  <c r="F665" i="6"/>
  <c r="K663" i="6" l="1"/>
  <c r="M663" i="6"/>
  <c r="I664" i="6"/>
  <c r="L665" i="6"/>
  <c r="H665" i="6"/>
  <c r="G665" i="6"/>
  <c r="J665" i="6"/>
  <c r="F666" i="6"/>
  <c r="K664" i="6" l="1"/>
  <c r="M664" i="6"/>
  <c r="I665" i="6"/>
  <c r="L666" i="6"/>
  <c r="H666" i="6"/>
  <c r="G666" i="6"/>
  <c r="J666" i="6"/>
  <c r="F667" i="6"/>
  <c r="K665" i="6" l="1"/>
  <c r="M665" i="6"/>
  <c r="I666" i="6"/>
  <c r="L667" i="6"/>
  <c r="H667" i="6"/>
  <c r="G667" i="6"/>
  <c r="J667" i="6"/>
  <c r="F668" i="6"/>
  <c r="K666" i="6" l="1"/>
  <c r="M666" i="6"/>
  <c r="I667" i="6"/>
  <c r="L668" i="6"/>
  <c r="H668" i="6"/>
  <c r="G668" i="6"/>
  <c r="J668" i="6"/>
  <c r="F669" i="6"/>
  <c r="K667" i="6" l="1"/>
  <c r="M667" i="6"/>
  <c r="I668" i="6"/>
  <c r="L669" i="6"/>
  <c r="H669" i="6"/>
  <c r="G669" i="6"/>
  <c r="J669" i="6"/>
  <c r="F670" i="6"/>
  <c r="K668" i="6" l="1"/>
  <c r="M668" i="6"/>
  <c r="L670" i="6"/>
  <c r="H670" i="6"/>
  <c r="G670" i="6"/>
  <c r="J670" i="6"/>
  <c r="I669" i="6"/>
  <c r="F671" i="6"/>
  <c r="K669" i="6" l="1"/>
  <c r="M669" i="6"/>
  <c r="L671" i="6"/>
  <c r="H671" i="6"/>
  <c r="G671" i="6"/>
  <c r="J671" i="6"/>
  <c r="I670" i="6"/>
  <c r="F672" i="6"/>
  <c r="K670" i="6" l="1"/>
  <c r="M670" i="6"/>
  <c r="L672" i="6"/>
  <c r="H672" i="6"/>
  <c r="G672" i="6"/>
  <c r="J672" i="6"/>
  <c r="I671" i="6"/>
  <c r="F673" i="6"/>
  <c r="K671" i="6" l="1"/>
  <c r="M671" i="6"/>
  <c r="L673" i="6"/>
  <c r="H673" i="6"/>
  <c r="G673" i="6"/>
  <c r="J673" i="6"/>
  <c r="I672" i="6"/>
  <c r="F674" i="6"/>
  <c r="K672" i="6" l="1"/>
  <c r="M672" i="6"/>
  <c r="L674" i="6"/>
  <c r="H674" i="6"/>
  <c r="G674" i="6"/>
  <c r="J674" i="6"/>
  <c r="I673" i="6"/>
  <c r="F675" i="6"/>
  <c r="K673" i="6" l="1"/>
  <c r="M673" i="6"/>
  <c r="L675" i="6"/>
  <c r="H675" i="6"/>
  <c r="G675" i="6"/>
  <c r="J675" i="6"/>
  <c r="I674" i="6"/>
  <c r="F676" i="6"/>
  <c r="K674" i="6" l="1"/>
  <c r="M674" i="6"/>
  <c r="L676" i="6"/>
  <c r="H676" i="6"/>
  <c r="G676" i="6"/>
  <c r="J676" i="6"/>
  <c r="I675" i="6"/>
  <c r="F677" i="6"/>
  <c r="K675" i="6" l="1"/>
  <c r="M675" i="6"/>
  <c r="I676" i="6"/>
  <c r="L677" i="6"/>
  <c r="H677" i="6"/>
  <c r="G677" i="6"/>
  <c r="J677" i="6"/>
  <c r="F678" i="6"/>
  <c r="K676" i="6" l="1"/>
  <c r="M676" i="6"/>
  <c r="I677" i="6"/>
  <c r="L678" i="6"/>
  <c r="H678" i="6"/>
  <c r="G678" i="6"/>
  <c r="J678" i="6"/>
  <c r="F679" i="6"/>
  <c r="K677" i="6" l="1"/>
  <c r="M677" i="6"/>
  <c r="L679" i="6"/>
  <c r="H679" i="6"/>
  <c r="G679" i="6"/>
  <c r="J679" i="6"/>
  <c r="I678" i="6"/>
  <c r="F680" i="6"/>
  <c r="K678" i="6" l="1"/>
  <c r="M678" i="6"/>
  <c r="L680" i="6"/>
  <c r="H680" i="6"/>
  <c r="G680" i="6"/>
  <c r="J680" i="6"/>
  <c r="I679" i="6"/>
  <c r="F681" i="6"/>
  <c r="K679" i="6" l="1"/>
  <c r="M679" i="6"/>
  <c r="L681" i="6"/>
  <c r="H681" i="6"/>
  <c r="G681" i="6"/>
  <c r="J681" i="6"/>
  <c r="I680" i="6"/>
  <c r="F682" i="6"/>
  <c r="K680" i="6" l="1"/>
  <c r="M680" i="6"/>
  <c r="L682" i="6"/>
  <c r="H682" i="6"/>
  <c r="G682" i="6"/>
  <c r="J682" i="6"/>
  <c r="I681" i="6"/>
  <c r="F683" i="6"/>
  <c r="K681" i="6" l="1"/>
  <c r="M681" i="6"/>
  <c r="L683" i="6"/>
  <c r="H683" i="6"/>
  <c r="G683" i="6"/>
  <c r="J683" i="6"/>
  <c r="I682" i="6"/>
  <c r="F684" i="6"/>
  <c r="K682" i="6" l="1"/>
  <c r="M682" i="6"/>
  <c r="L684" i="6"/>
  <c r="H684" i="6"/>
  <c r="G684" i="6"/>
  <c r="J684" i="6"/>
  <c r="I683" i="6"/>
  <c r="F685" i="6"/>
  <c r="K683" i="6" l="1"/>
  <c r="M683" i="6"/>
  <c r="L685" i="6"/>
  <c r="H685" i="6"/>
  <c r="G685" i="6"/>
  <c r="J685" i="6"/>
  <c r="I684" i="6"/>
  <c r="F686" i="6"/>
  <c r="K684" i="6" l="1"/>
  <c r="M684" i="6"/>
  <c r="I685" i="6"/>
  <c r="L686" i="6"/>
  <c r="H686" i="6"/>
  <c r="G686" i="6"/>
  <c r="J686" i="6"/>
  <c r="F687" i="6"/>
  <c r="K685" i="6" l="1"/>
  <c r="M685" i="6"/>
  <c r="I686" i="6"/>
  <c r="L687" i="6"/>
  <c r="H687" i="6"/>
  <c r="G687" i="6"/>
  <c r="J687" i="6"/>
  <c r="F688" i="6"/>
  <c r="K686" i="6" l="1"/>
  <c r="M686" i="6"/>
  <c r="I687" i="6"/>
  <c r="L688" i="6"/>
  <c r="H688" i="6"/>
  <c r="G688" i="6"/>
  <c r="J688" i="6"/>
  <c r="F689" i="6"/>
  <c r="K687" i="6" l="1"/>
  <c r="M687" i="6"/>
  <c r="I688" i="6"/>
  <c r="L689" i="6"/>
  <c r="H689" i="6"/>
  <c r="G689" i="6"/>
  <c r="J689" i="6"/>
  <c r="F690" i="6"/>
  <c r="K688" i="6" l="1"/>
  <c r="M688" i="6"/>
  <c r="I689" i="6"/>
  <c r="L690" i="6"/>
  <c r="H690" i="6"/>
  <c r="G690" i="6"/>
  <c r="J690" i="6"/>
  <c r="F691" i="6"/>
  <c r="K689" i="6" l="1"/>
  <c r="M689" i="6"/>
  <c r="I690" i="6"/>
  <c r="L691" i="6"/>
  <c r="H691" i="6"/>
  <c r="G691" i="6"/>
  <c r="J691" i="6"/>
  <c r="F692" i="6"/>
  <c r="K690" i="6" l="1"/>
  <c r="M690" i="6"/>
  <c r="I691" i="6"/>
  <c r="L692" i="6"/>
  <c r="H692" i="6"/>
  <c r="G692" i="6"/>
  <c r="J692" i="6"/>
  <c r="F693" i="6"/>
  <c r="K691" i="6" l="1"/>
  <c r="M691" i="6"/>
  <c r="I692" i="6"/>
  <c r="L693" i="6"/>
  <c r="H693" i="6"/>
  <c r="G693" i="6"/>
  <c r="J693" i="6"/>
  <c r="F694" i="6"/>
  <c r="K692" i="6" l="1"/>
  <c r="M692" i="6"/>
  <c r="L694" i="6"/>
  <c r="H694" i="6"/>
  <c r="G694" i="6"/>
  <c r="J694" i="6"/>
  <c r="I693" i="6"/>
  <c r="F695" i="6"/>
  <c r="K693" i="6" l="1"/>
  <c r="M693" i="6"/>
  <c r="L695" i="6"/>
  <c r="H695" i="6"/>
  <c r="G695" i="6"/>
  <c r="J695" i="6"/>
  <c r="I694" i="6"/>
  <c r="F696" i="6"/>
  <c r="K694" i="6" l="1"/>
  <c r="M694" i="6"/>
  <c r="I695" i="6"/>
  <c r="L696" i="6"/>
  <c r="H696" i="6"/>
  <c r="G696" i="6"/>
  <c r="J696" i="6"/>
  <c r="F697" i="6"/>
  <c r="K695" i="6" l="1"/>
  <c r="M695" i="6"/>
  <c r="I696" i="6"/>
  <c r="L697" i="6"/>
  <c r="H697" i="6"/>
  <c r="G697" i="6"/>
  <c r="J697" i="6"/>
  <c r="F698" i="6"/>
  <c r="K696" i="6" l="1"/>
  <c r="M696" i="6"/>
  <c r="L698" i="6"/>
  <c r="H698" i="6"/>
  <c r="G698" i="6"/>
  <c r="J698" i="6"/>
  <c r="I697" i="6"/>
  <c r="F699" i="6"/>
  <c r="K697" i="6" l="1"/>
  <c r="M697" i="6"/>
  <c r="L699" i="6"/>
  <c r="H699" i="6"/>
  <c r="G699" i="6"/>
  <c r="J699" i="6"/>
  <c r="I698" i="6"/>
  <c r="F700" i="6"/>
  <c r="K698" i="6" l="1"/>
  <c r="M698" i="6"/>
  <c r="I699" i="6"/>
  <c r="L700" i="6"/>
  <c r="H700" i="6"/>
  <c r="G700" i="6"/>
  <c r="J700" i="6"/>
  <c r="F701" i="6"/>
  <c r="K699" i="6" l="1"/>
  <c r="M699" i="6"/>
  <c r="I700" i="6"/>
  <c r="L701" i="6"/>
  <c r="H701" i="6"/>
  <c r="G701" i="6"/>
  <c r="J701" i="6"/>
  <c r="F702" i="6"/>
  <c r="K700" i="6" l="1"/>
  <c r="M700" i="6"/>
  <c r="I701" i="6"/>
  <c r="L702" i="6"/>
  <c r="H702" i="6"/>
  <c r="G702" i="6"/>
  <c r="J702" i="6"/>
  <c r="F703" i="6"/>
  <c r="K701" i="6" l="1"/>
  <c r="M701" i="6"/>
  <c r="L703" i="6"/>
  <c r="H703" i="6"/>
  <c r="G703" i="6"/>
  <c r="J703" i="6"/>
  <c r="I702" i="6"/>
  <c r="F704" i="6"/>
  <c r="K702" i="6" l="1"/>
  <c r="M702" i="6"/>
  <c r="L704" i="6"/>
  <c r="H704" i="6"/>
  <c r="G704" i="6"/>
  <c r="J704" i="6"/>
  <c r="I703" i="6"/>
  <c r="F705" i="6"/>
  <c r="K703" i="6" l="1"/>
  <c r="M703" i="6"/>
  <c r="I704" i="6"/>
  <c r="L705" i="6"/>
  <c r="H705" i="6"/>
  <c r="G705" i="6"/>
  <c r="J705" i="6"/>
  <c r="F706" i="6"/>
  <c r="K704" i="6" l="1"/>
  <c r="M704" i="6"/>
  <c r="I705" i="6"/>
  <c r="L706" i="6"/>
  <c r="H706" i="6"/>
  <c r="G706" i="6"/>
  <c r="J706" i="6"/>
  <c r="F707" i="6"/>
  <c r="K705" i="6" l="1"/>
  <c r="M705" i="6"/>
  <c r="I706" i="6"/>
  <c r="L707" i="6"/>
  <c r="H707" i="6"/>
  <c r="G707" i="6"/>
  <c r="J707" i="6"/>
  <c r="F708" i="6"/>
  <c r="K706" i="6" l="1"/>
  <c r="M706" i="6"/>
  <c r="I707" i="6"/>
  <c r="L708" i="6"/>
  <c r="H708" i="6"/>
  <c r="G708" i="6"/>
  <c r="J708" i="6"/>
  <c r="F709" i="6"/>
  <c r="K707" i="6" l="1"/>
  <c r="M707" i="6"/>
  <c r="I708" i="6"/>
  <c r="L709" i="6"/>
  <c r="H709" i="6"/>
  <c r="G709" i="6"/>
  <c r="J709" i="6"/>
  <c r="F710" i="6"/>
  <c r="K708" i="6" l="1"/>
  <c r="M708" i="6"/>
  <c r="I709" i="6"/>
  <c r="L710" i="6"/>
  <c r="H710" i="6"/>
  <c r="G710" i="6"/>
  <c r="J710" i="6"/>
  <c r="F711" i="6"/>
  <c r="K709" i="6" l="1"/>
  <c r="M709" i="6"/>
  <c r="I710" i="6"/>
  <c r="L711" i="6"/>
  <c r="H711" i="6"/>
  <c r="G711" i="6"/>
  <c r="J711" i="6"/>
  <c r="F712" i="6"/>
  <c r="K710" i="6" l="1"/>
  <c r="M710" i="6"/>
  <c r="L712" i="6"/>
  <c r="H712" i="6"/>
  <c r="G712" i="6"/>
  <c r="J712" i="6"/>
  <c r="I711" i="6"/>
  <c r="F713" i="6"/>
  <c r="K711" i="6" l="1"/>
  <c r="M711" i="6"/>
  <c r="L713" i="6"/>
  <c r="H713" i="6"/>
  <c r="G713" i="6"/>
  <c r="J713" i="6"/>
  <c r="I712" i="6"/>
  <c r="F714" i="6"/>
  <c r="K712" i="6" l="1"/>
  <c r="M712" i="6"/>
  <c r="I713" i="6"/>
  <c r="L714" i="6"/>
  <c r="H714" i="6"/>
  <c r="G714" i="6"/>
  <c r="J714" i="6"/>
  <c r="F715" i="6"/>
  <c r="K713" i="6" l="1"/>
  <c r="M713" i="6"/>
  <c r="I714" i="6"/>
  <c r="L715" i="6"/>
  <c r="H715" i="6"/>
  <c r="G715" i="6"/>
  <c r="J715" i="6"/>
  <c r="F716" i="6"/>
  <c r="K714" i="6" l="1"/>
  <c r="M714" i="6"/>
  <c r="I715" i="6"/>
  <c r="L716" i="6"/>
  <c r="H716" i="6"/>
  <c r="G716" i="6"/>
  <c r="J716" i="6"/>
  <c r="F717" i="6"/>
  <c r="K715" i="6" l="1"/>
  <c r="M715" i="6"/>
  <c r="I716" i="6"/>
  <c r="L717" i="6"/>
  <c r="H717" i="6"/>
  <c r="G717" i="6"/>
  <c r="J717" i="6"/>
  <c r="F718" i="6"/>
  <c r="K716" i="6" l="1"/>
  <c r="M716" i="6"/>
  <c r="I717" i="6"/>
  <c r="L718" i="6"/>
  <c r="H718" i="6"/>
  <c r="G718" i="6"/>
  <c r="J718" i="6"/>
  <c r="F719" i="6"/>
  <c r="K717" i="6" l="1"/>
  <c r="M717" i="6"/>
  <c r="I718" i="6"/>
  <c r="L719" i="6"/>
  <c r="H719" i="6"/>
  <c r="G719" i="6"/>
  <c r="J719" i="6"/>
  <c r="F720" i="6"/>
  <c r="K718" i="6" l="1"/>
  <c r="M718" i="6"/>
  <c r="I719" i="6"/>
  <c r="L720" i="6"/>
  <c r="H720" i="6"/>
  <c r="G720" i="6"/>
  <c r="J720" i="6"/>
  <c r="F721" i="6"/>
  <c r="K719" i="6" l="1"/>
  <c r="M719" i="6"/>
  <c r="I720" i="6"/>
  <c r="L721" i="6"/>
  <c r="H721" i="6"/>
  <c r="G721" i="6"/>
  <c r="J721" i="6"/>
  <c r="F722" i="6"/>
  <c r="K720" i="6" l="1"/>
  <c r="M720" i="6"/>
  <c r="I721" i="6"/>
  <c r="L722" i="6"/>
  <c r="H722" i="6"/>
  <c r="G722" i="6"/>
  <c r="J722" i="6"/>
  <c r="F723" i="6"/>
  <c r="K721" i="6" l="1"/>
  <c r="M721" i="6"/>
  <c r="I722" i="6"/>
  <c r="L723" i="6"/>
  <c r="H723" i="6"/>
  <c r="G723" i="6"/>
  <c r="J723" i="6"/>
  <c r="F724" i="6"/>
  <c r="K722" i="6" l="1"/>
  <c r="M722" i="6"/>
  <c r="I723" i="6"/>
  <c r="L724" i="6"/>
  <c r="H724" i="6"/>
  <c r="G724" i="6"/>
  <c r="J724" i="6"/>
  <c r="F725" i="6"/>
  <c r="K723" i="6" l="1"/>
  <c r="M723" i="6"/>
  <c r="I724" i="6"/>
  <c r="L725" i="6"/>
  <c r="H725" i="6"/>
  <c r="G725" i="6"/>
  <c r="J725" i="6"/>
  <c r="F726" i="6"/>
  <c r="K724" i="6" l="1"/>
  <c r="M724" i="6"/>
  <c r="I725" i="6"/>
  <c r="L726" i="6"/>
  <c r="H726" i="6"/>
  <c r="G726" i="6"/>
  <c r="J726" i="6"/>
  <c r="F727" i="6"/>
  <c r="K725" i="6" l="1"/>
  <c r="M725" i="6"/>
  <c r="I726" i="6"/>
  <c r="L727" i="6"/>
  <c r="H727" i="6"/>
  <c r="G727" i="6"/>
  <c r="J727" i="6"/>
  <c r="F728" i="6"/>
  <c r="K726" i="6" l="1"/>
  <c r="M726" i="6"/>
  <c r="I727" i="6"/>
  <c r="L728" i="6"/>
  <c r="H728" i="6"/>
  <c r="G728" i="6"/>
  <c r="J728" i="6"/>
  <c r="F729" i="6"/>
  <c r="K727" i="6" l="1"/>
  <c r="M727" i="6"/>
  <c r="I728" i="6"/>
  <c r="L729" i="6"/>
  <c r="H729" i="6"/>
  <c r="G729" i="6"/>
  <c r="J729" i="6"/>
  <c r="F730" i="6"/>
  <c r="K728" i="6" l="1"/>
  <c r="M728" i="6"/>
  <c r="I729" i="6"/>
  <c r="L730" i="6"/>
  <c r="H730" i="6"/>
  <c r="G730" i="6"/>
  <c r="J730" i="6"/>
  <c r="F731" i="6"/>
  <c r="K729" i="6" l="1"/>
  <c r="M729" i="6"/>
  <c r="I730" i="6"/>
  <c r="L731" i="6"/>
  <c r="H731" i="6"/>
  <c r="G731" i="6"/>
  <c r="J731" i="6"/>
  <c r="F732" i="6"/>
  <c r="K730" i="6" l="1"/>
  <c r="M730" i="6"/>
  <c r="L732" i="6"/>
  <c r="H732" i="6"/>
  <c r="G732" i="6"/>
  <c r="J732" i="6"/>
  <c r="I731" i="6"/>
  <c r="F733" i="6"/>
  <c r="K731" i="6" l="1"/>
  <c r="M731" i="6"/>
  <c r="L733" i="6"/>
  <c r="H733" i="6"/>
  <c r="G733" i="6"/>
  <c r="J733" i="6"/>
  <c r="I732" i="6"/>
  <c r="F734" i="6"/>
  <c r="K732" i="6" l="1"/>
  <c r="M732" i="6"/>
  <c r="I733" i="6"/>
  <c r="L734" i="6"/>
  <c r="H734" i="6"/>
  <c r="G734" i="6"/>
  <c r="J734" i="6"/>
  <c r="F735" i="6"/>
  <c r="K733" i="6" l="1"/>
  <c r="M733" i="6"/>
  <c r="I734" i="6"/>
  <c r="L735" i="6"/>
  <c r="H735" i="6"/>
  <c r="G735" i="6"/>
  <c r="J735" i="6"/>
  <c r="F736" i="6"/>
  <c r="K734" i="6" l="1"/>
  <c r="M734" i="6"/>
  <c r="L736" i="6"/>
  <c r="H736" i="6"/>
  <c r="G736" i="6"/>
  <c r="J736" i="6"/>
  <c r="I735" i="6"/>
  <c r="F737" i="6"/>
  <c r="K735" i="6" l="1"/>
  <c r="M735" i="6"/>
  <c r="L737" i="6"/>
  <c r="H737" i="6"/>
  <c r="G737" i="6"/>
  <c r="J737" i="6"/>
  <c r="I736" i="6"/>
  <c r="F738" i="6"/>
  <c r="K736" i="6" l="1"/>
  <c r="M736" i="6"/>
  <c r="I737" i="6"/>
  <c r="L738" i="6"/>
  <c r="H738" i="6"/>
  <c r="G738" i="6"/>
  <c r="J738" i="6"/>
  <c r="F739" i="6"/>
  <c r="K737" i="6" l="1"/>
  <c r="M737" i="6"/>
  <c r="I738" i="6"/>
  <c r="L739" i="6"/>
  <c r="H739" i="6"/>
  <c r="G739" i="6"/>
  <c r="J739" i="6"/>
  <c r="F740" i="6"/>
  <c r="K738" i="6" l="1"/>
  <c r="M738" i="6"/>
  <c r="L740" i="6"/>
  <c r="H740" i="6"/>
  <c r="G740" i="6"/>
  <c r="J740" i="6"/>
  <c r="I739" i="6"/>
  <c r="F741" i="6"/>
  <c r="K739" i="6" l="1"/>
  <c r="M739" i="6"/>
  <c r="L741" i="6"/>
  <c r="H741" i="6"/>
  <c r="G741" i="6"/>
  <c r="J741" i="6"/>
  <c r="I740" i="6"/>
  <c r="F742" i="6"/>
  <c r="K740" i="6" l="1"/>
  <c r="M740" i="6"/>
  <c r="I741" i="6"/>
  <c r="L742" i="6"/>
  <c r="H742" i="6"/>
  <c r="G742" i="6"/>
  <c r="J742" i="6"/>
  <c r="F743" i="6"/>
  <c r="K741" i="6" l="1"/>
  <c r="M741" i="6"/>
  <c r="I742" i="6"/>
  <c r="L743" i="6"/>
  <c r="H743" i="6"/>
  <c r="G743" i="6"/>
  <c r="J743" i="6"/>
  <c r="F744" i="6"/>
  <c r="K742" i="6" l="1"/>
  <c r="M742" i="6"/>
  <c r="L744" i="6"/>
  <c r="H744" i="6"/>
  <c r="G744" i="6"/>
  <c r="J744" i="6"/>
  <c r="I743" i="6"/>
  <c r="F745" i="6"/>
  <c r="K743" i="6" l="1"/>
  <c r="M743" i="6"/>
  <c r="L745" i="6"/>
  <c r="H745" i="6"/>
  <c r="G745" i="6"/>
  <c r="J745" i="6"/>
  <c r="I744" i="6"/>
  <c r="F746" i="6"/>
  <c r="K744" i="6" l="1"/>
  <c r="M744" i="6"/>
  <c r="I745" i="6"/>
  <c r="L746" i="6"/>
  <c r="H746" i="6"/>
  <c r="G746" i="6"/>
  <c r="J746" i="6"/>
  <c r="F747" i="6"/>
  <c r="K745" i="6" l="1"/>
  <c r="M745" i="6"/>
  <c r="I746" i="6"/>
  <c r="L747" i="6"/>
  <c r="H747" i="6"/>
  <c r="G747" i="6"/>
  <c r="J747" i="6"/>
  <c r="F748" i="6"/>
  <c r="K746" i="6" l="1"/>
  <c r="M746" i="6"/>
  <c r="L748" i="6"/>
  <c r="H748" i="6"/>
  <c r="G748" i="6"/>
  <c r="J748" i="6"/>
  <c r="I747" i="6"/>
  <c r="F749" i="6"/>
  <c r="K747" i="6" l="1"/>
  <c r="M747" i="6"/>
  <c r="L749" i="6"/>
  <c r="H749" i="6"/>
  <c r="G749" i="6"/>
  <c r="J749" i="6"/>
  <c r="I748" i="6"/>
  <c r="F750" i="6"/>
  <c r="K748" i="6" l="1"/>
  <c r="M748" i="6"/>
  <c r="I749" i="6"/>
  <c r="L750" i="6"/>
  <c r="H750" i="6"/>
  <c r="G750" i="6"/>
  <c r="J750" i="6"/>
  <c r="F751" i="6"/>
  <c r="K749" i="6" l="1"/>
  <c r="M749" i="6"/>
  <c r="I750" i="6"/>
  <c r="L751" i="6"/>
  <c r="H751" i="6"/>
  <c r="G751" i="6"/>
  <c r="J751" i="6"/>
  <c r="F752" i="6"/>
  <c r="K750" i="6" l="1"/>
  <c r="M750" i="6"/>
  <c r="I751" i="6"/>
  <c r="M751" i="6" s="1"/>
  <c r="L752" i="6"/>
  <c r="H752" i="6"/>
  <c r="G752" i="6"/>
  <c r="J752" i="6"/>
  <c r="F753" i="6"/>
  <c r="I752" i="6" l="1"/>
  <c r="K751" i="6"/>
  <c r="L753" i="6"/>
  <c r="H753" i="6"/>
  <c r="G753" i="6"/>
  <c r="J753" i="6"/>
  <c r="F754" i="6"/>
  <c r="K752" i="6" l="1"/>
  <c r="M752" i="6"/>
  <c r="I753" i="6"/>
  <c r="L754" i="6"/>
  <c r="H754" i="6"/>
  <c r="G754" i="6"/>
  <c r="J754" i="6"/>
  <c r="F755" i="6"/>
  <c r="K753" i="6" l="1"/>
  <c r="M753" i="6"/>
  <c r="I754" i="6"/>
  <c r="L755" i="6"/>
  <c r="H755" i="6"/>
  <c r="G755" i="6"/>
  <c r="J755" i="6"/>
  <c r="F756" i="6"/>
  <c r="K754" i="6" l="1"/>
  <c r="M754" i="6"/>
  <c r="I755" i="6"/>
  <c r="L756" i="6"/>
  <c r="H756" i="6"/>
  <c r="G756" i="6"/>
  <c r="J756" i="6"/>
  <c r="F757" i="6"/>
  <c r="K755" i="6" l="1"/>
  <c r="M755" i="6"/>
  <c r="I756" i="6"/>
  <c r="M756" i="6" s="1"/>
  <c r="L757" i="6"/>
  <c r="H757" i="6"/>
  <c r="G757" i="6"/>
  <c r="J757" i="6"/>
  <c r="F758" i="6"/>
  <c r="K756" i="6" l="1"/>
  <c r="I757" i="6"/>
  <c r="L758" i="6"/>
  <c r="H758" i="6"/>
  <c r="G758" i="6"/>
  <c r="J758" i="6"/>
  <c r="F759" i="6"/>
  <c r="K757" i="6" l="1"/>
  <c r="M757" i="6"/>
  <c r="I758" i="6"/>
  <c r="L759" i="6"/>
  <c r="H759" i="6"/>
  <c r="G759" i="6"/>
  <c r="J759" i="6"/>
  <c r="F760" i="6"/>
  <c r="K758" i="6" l="1"/>
  <c r="M758" i="6"/>
  <c r="I759" i="6"/>
  <c r="L760" i="6"/>
  <c r="H760" i="6"/>
  <c r="G760" i="6"/>
  <c r="J760" i="6"/>
  <c r="F761" i="6"/>
  <c r="K759" i="6" l="1"/>
  <c r="M759" i="6"/>
  <c r="I760" i="6"/>
  <c r="L761" i="6"/>
  <c r="H761" i="6"/>
  <c r="G761" i="6"/>
  <c r="J761" i="6"/>
  <c r="F762" i="6"/>
  <c r="K760" i="6" l="1"/>
  <c r="M760" i="6"/>
  <c r="I761" i="6"/>
  <c r="L762" i="6"/>
  <c r="H762" i="6"/>
  <c r="G762" i="6"/>
  <c r="J762" i="6"/>
  <c r="F763" i="6"/>
  <c r="K761" i="6" l="1"/>
  <c r="M761" i="6"/>
  <c r="I762" i="6"/>
  <c r="L763" i="6"/>
  <c r="H763" i="6"/>
  <c r="G763" i="6"/>
  <c r="J763" i="6"/>
  <c r="F764" i="6"/>
  <c r="K762" i="6" l="1"/>
  <c r="M762" i="6"/>
  <c r="I763" i="6"/>
  <c r="L764" i="6"/>
  <c r="H764" i="6"/>
  <c r="G764" i="6"/>
  <c r="J764" i="6"/>
  <c r="F765" i="6"/>
  <c r="K763" i="6" l="1"/>
  <c r="M763" i="6"/>
  <c r="I764" i="6"/>
  <c r="L765" i="6"/>
  <c r="H765" i="6"/>
  <c r="G765" i="6"/>
  <c r="J765" i="6"/>
  <c r="F766" i="6"/>
  <c r="K764" i="6" l="1"/>
  <c r="M764" i="6"/>
  <c r="I765" i="6"/>
  <c r="L766" i="6"/>
  <c r="H766" i="6"/>
  <c r="G766" i="6"/>
  <c r="J766" i="6"/>
  <c r="F767" i="6"/>
  <c r="K765" i="6" l="1"/>
  <c r="M765" i="6"/>
  <c r="I766" i="6"/>
  <c r="L767" i="6"/>
  <c r="H767" i="6"/>
  <c r="G767" i="6"/>
  <c r="J767" i="6"/>
  <c r="F768" i="6"/>
  <c r="K766" i="6" l="1"/>
  <c r="M766" i="6"/>
  <c r="I767" i="6"/>
  <c r="L768" i="6"/>
  <c r="H768" i="6"/>
  <c r="G768" i="6"/>
  <c r="J768" i="6"/>
  <c r="F769" i="6"/>
  <c r="K767" i="6" l="1"/>
  <c r="M767" i="6"/>
  <c r="I768" i="6"/>
  <c r="M768" i="6" s="1"/>
  <c r="L769" i="6"/>
  <c r="H769" i="6"/>
  <c r="G769" i="6"/>
  <c r="J769" i="6"/>
  <c r="F770" i="6"/>
  <c r="K768" i="6" l="1"/>
  <c r="I769" i="6"/>
  <c r="L770" i="6"/>
  <c r="H770" i="6"/>
  <c r="G770" i="6"/>
  <c r="J770" i="6"/>
  <c r="F771" i="6"/>
  <c r="K769" i="6" l="1"/>
  <c r="M769" i="6"/>
  <c r="I770" i="6"/>
  <c r="L771" i="6"/>
  <c r="H771" i="6"/>
  <c r="G771" i="6"/>
  <c r="J771" i="6"/>
  <c r="F772" i="6"/>
  <c r="K770" i="6" l="1"/>
  <c r="M770" i="6"/>
  <c r="I771" i="6"/>
  <c r="L772" i="6"/>
  <c r="H772" i="6"/>
  <c r="G772" i="6"/>
  <c r="J772" i="6"/>
  <c r="F773" i="6"/>
  <c r="K771" i="6" l="1"/>
  <c r="M771" i="6"/>
  <c r="L773" i="6"/>
  <c r="H773" i="6"/>
  <c r="G773" i="6"/>
  <c r="J773" i="6"/>
  <c r="I772" i="6"/>
  <c r="F774" i="6"/>
  <c r="K772" i="6" l="1"/>
  <c r="M772" i="6"/>
  <c r="L774" i="6"/>
  <c r="H774" i="6"/>
  <c r="G774" i="6"/>
  <c r="J774" i="6"/>
  <c r="I773" i="6"/>
  <c r="F775" i="6"/>
  <c r="K773" i="6" l="1"/>
  <c r="M773" i="6"/>
  <c r="I774" i="6"/>
  <c r="L775" i="6"/>
  <c r="H775" i="6"/>
  <c r="G775" i="6"/>
  <c r="J775" i="6"/>
  <c r="F776" i="6"/>
  <c r="K774" i="6" l="1"/>
  <c r="M774" i="6"/>
  <c r="I775" i="6"/>
  <c r="L776" i="6"/>
  <c r="H776" i="6"/>
  <c r="G776" i="6"/>
  <c r="J776" i="6"/>
  <c r="F777" i="6"/>
  <c r="K775" i="6" l="1"/>
  <c r="M775" i="6"/>
  <c r="L777" i="6"/>
  <c r="H777" i="6"/>
  <c r="G777" i="6"/>
  <c r="J777" i="6"/>
  <c r="I776" i="6"/>
  <c r="F778" i="6"/>
  <c r="K776" i="6" l="1"/>
  <c r="M776" i="6"/>
  <c r="L778" i="6"/>
  <c r="H778" i="6"/>
  <c r="G778" i="6"/>
  <c r="J778" i="6"/>
  <c r="I777" i="6"/>
  <c r="F779" i="6"/>
  <c r="K777" i="6" l="1"/>
  <c r="M777" i="6"/>
  <c r="I778" i="6"/>
  <c r="L779" i="6"/>
  <c r="H779" i="6"/>
  <c r="G779" i="6"/>
  <c r="J779" i="6"/>
  <c r="F780" i="6"/>
  <c r="K778" i="6" l="1"/>
  <c r="M778" i="6"/>
  <c r="I779" i="6"/>
  <c r="L780" i="6"/>
  <c r="H780" i="6"/>
  <c r="G780" i="6"/>
  <c r="J780" i="6"/>
  <c r="F781" i="6"/>
  <c r="K779" i="6" l="1"/>
  <c r="M779" i="6"/>
  <c r="I780" i="6"/>
  <c r="L781" i="6"/>
  <c r="H781" i="6"/>
  <c r="G781" i="6"/>
  <c r="J781" i="6"/>
  <c r="F782" i="6"/>
  <c r="K780" i="6" l="1"/>
  <c r="M780" i="6"/>
  <c r="L782" i="6"/>
  <c r="H782" i="6"/>
  <c r="G782" i="6"/>
  <c r="J782" i="6"/>
  <c r="I781" i="6"/>
  <c r="F783" i="6"/>
  <c r="K781" i="6" l="1"/>
  <c r="M781" i="6"/>
  <c r="L783" i="6"/>
  <c r="H783" i="6"/>
  <c r="G783" i="6"/>
  <c r="J783" i="6"/>
  <c r="I782" i="6"/>
  <c r="F784" i="6"/>
  <c r="K782" i="6" l="1"/>
  <c r="M782" i="6"/>
  <c r="I783" i="6"/>
  <c r="L784" i="6"/>
  <c r="H784" i="6"/>
  <c r="G784" i="6"/>
  <c r="J784" i="6"/>
  <c r="F785" i="6"/>
  <c r="K783" i="6" l="1"/>
  <c r="M783" i="6"/>
  <c r="I784" i="6"/>
  <c r="L785" i="6"/>
  <c r="H785" i="6"/>
  <c r="G785" i="6"/>
  <c r="J785" i="6"/>
  <c r="F786" i="6"/>
  <c r="K784" i="6" l="1"/>
  <c r="M784" i="6"/>
  <c r="L786" i="6"/>
  <c r="H786" i="6"/>
  <c r="G786" i="6"/>
  <c r="J786" i="6"/>
  <c r="I785" i="6"/>
  <c r="F787" i="6"/>
  <c r="K785" i="6" l="1"/>
  <c r="M785" i="6"/>
  <c r="I786" i="6"/>
  <c r="M786" i="6" s="1"/>
  <c r="L787" i="6"/>
  <c r="H787" i="6"/>
  <c r="G787" i="6"/>
  <c r="J787" i="6"/>
  <c r="F788" i="6"/>
  <c r="K786" i="6" l="1"/>
  <c r="I787" i="6"/>
  <c r="L788" i="6"/>
  <c r="H788" i="6"/>
  <c r="G788" i="6"/>
  <c r="J788" i="6"/>
  <c r="F789" i="6"/>
  <c r="K787" i="6" l="1"/>
  <c r="M787" i="6"/>
  <c r="I788" i="6"/>
  <c r="L789" i="6"/>
  <c r="H789" i="6"/>
  <c r="G789" i="6"/>
  <c r="J789" i="6"/>
  <c r="F790" i="6"/>
  <c r="K788" i="6" l="1"/>
  <c r="M788" i="6"/>
  <c r="L790" i="6"/>
  <c r="H790" i="6"/>
  <c r="G790" i="6"/>
  <c r="J790" i="6"/>
  <c r="I789" i="6"/>
  <c r="F791" i="6"/>
  <c r="K789" i="6" l="1"/>
  <c r="M789" i="6"/>
  <c r="L791" i="6"/>
  <c r="H791" i="6"/>
  <c r="G791" i="6"/>
  <c r="J791" i="6"/>
  <c r="I790" i="6"/>
  <c r="F792" i="6"/>
  <c r="K790" i="6" l="1"/>
  <c r="M790" i="6"/>
  <c r="I791" i="6"/>
  <c r="L792" i="6"/>
  <c r="H792" i="6"/>
  <c r="G792" i="6"/>
  <c r="J792" i="6"/>
  <c r="F793" i="6"/>
  <c r="I792" i="6" l="1"/>
  <c r="M792" i="6" s="1"/>
  <c r="K791" i="6"/>
  <c r="M791" i="6"/>
  <c r="L793" i="6"/>
  <c r="H793" i="6"/>
  <c r="G793" i="6"/>
  <c r="J793" i="6"/>
  <c r="F794" i="6"/>
  <c r="K792" i="6" l="1"/>
  <c r="I793" i="6"/>
  <c r="L794" i="6"/>
  <c r="H794" i="6"/>
  <c r="G794" i="6"/>
  <c r="J794" i="6"/>
  <c r="F795" i="6"/>
  <c r="K793" i="6" l="1"/>
  <c r="M793" i="6"/>
  <c r="I794" i="6"/>
  <c r="L795" i="6"/>
  <c r="H795" i="6"/>
  <c r="G795" i="6"/>
  <c r="J795" i="6"/>
  <c r="F796" i="6"/>
  <c r="K794" i="6" l="1"/>
  <c r="M794" i="6"/>
  <c r="I795" i="6"/>
  <c r="L796" i="6"/>
  <c r="H796" i="6"/>
  <c r="G796" i="6"/>
  <c r="J796" i="6"/>
  <c r="F797" i="6"/>
  <c r="K795" i="6" l="1"/>
  <c r="M795" i="6"/>
  <c r="I796" i="6"/>
  <c r="L797" i="6"/>
  <c r="H797" i="6"/>
  <c r="G797" i="6"/>
  <c r="J797" i="6"/>
  <c r="F798" i="6"/>
  <c r="K796" i="6" l="1"/>
  <c r="M796" i="6"/>
  <c r="I797" i="6"/>
  <c r="L798" i="6"/>
  <c r="H798" i="6"/>
  <c r="G798" i="6"/>
  <c r="J798" i="6"/>
  <c r="F799" i="6"/>
  <c r="K797" i="6" l="1"/>
  <c r="M797" i="6"/>
  <c r="L799" i="6"/>
  <c r="H799" i="6"/>
  <c r="G799" i="6"/>
  <c r="J799" i="6"/>
  <c r="I798" i="6"/>
  <c r="F800" i="6"/>
  <c r="K798" i="6" l="1"/>
  <c r="M798" i="6"/>
  <c r="L800" i="6"/>
  <c r="H800" i="6"/>
  <c r="G800" i="6"/>
  <c r="J800" i="6"/>
  <c r="I799" i="6"/>
  <c r="F801" i="6"/>
  <c r="K799" i="6" l="1"/>
  <c r="M799" i="6"/>
  <c r="I800" i="6"/>
  <c r="L801" i="6"/>
  <c r="H801" i="6"/>
  <c r="G801" i="6"/>
  <c r="J801" i="6"/>
  <c r="F802" i="6"/>
  <c r="K800" i="6" l="1"/>
  <c r="M800" i="6"/>
  <c r="I801" i="6"/>
  <c r="L802" i="6"/>
  <c r="H802" i="6"/>
  <c r="G802" i="6"/>
  <c r="J802" i="6"/>
  <c r="F803" i="6"/>
  <c r="K801" i="6" l="1"/>
  <c r="M801" i="6"/>
  <c r="I802" i="6"/>
  <c r="L803" i="6"/>
  <c r="H803" i="6"/>
  <c r="G803" i="6"/>
  <c r="J803" i="6"/>
  <c r="F804" i="6"/>
  <c r="K802" i="6" l="1"/>
  <c r="M802" i="6"/>
  <c r="L804" i="6"/>
  <c r="H804" i="6"/>
  <c r="G804" i="6"/>
  <c r="J804" i="6"/>
  <c r="I803" i="6"/>
  <c r="F805" i="6"/>
  <c r="K803" i="6" l="1"/>
  <c r="M803" i="6"/>
  <c r="L805" i="6"/>
  <c r="H805" i="6"/>
  <c r="G805" i="6"/>
  <c r="J805" i="6"/>
  <c r="I804" i="6"/>
  <c r="F806" i="6"/>
  <c r="K804" i="6" l="1"/>
  <c r="M804" i="6"/>
  <c r="I805" i="6"/>
  <c r="L806" i="6"/>
  <c r="H806" i="6"/>
  <c r="G806" i="6"/>
  <c r="J806" i="6"/>
  <c r="F807" i="6"/>
  <c r="K805" i="6" l="1"/>
  <c r="M805" i="6"/>
  <c r="L807" i="6"/>
  <c r="H807" i="6"/>
  <c r="G807" i="6"/>
  <c r="J807" i="6"/>
  <c r="I806" i="6"/>
  <c r="F808" i="6"/>
  <c r="K806" i="6" l="1"/>
  <c r="M806" i="6"/>
  <c r="L808" i="6"/>
  <c r="H808" i="6"/>
  <c r="G808" i="6"/>
  <c r="J808" i="6"/>
  <c r="I807" i="6"/>
  <c r="F809" i="6"/>
  <c r="K807" i="6" l="1"/>
  <c r="M807" i="6"/>
  <c r="I808" i="6"/>
  <c r="L809" i="6"/>
  <c r="H809" i="6"/>
  <c r="G809" i="6"/>
  <c r="J809" i="6"/>
  <c r="F810" i="6"/>
  <c r="K808" i="6" l="1"/>
  <c r="M808" i="6"/>
  <c r="L810" i="6"/>
  <c r="H810" i="6"/>
  <c r="G810" i="6"/>
  <c r="J810" i="6"/>
  <c r="I809" i="6"/>
  <c r="F811" i="6"/>
  <c r="K809" i="6" l="1"/>
  <c r="M809" i="6"/>
  <c r="L811" i="6"/>
  <c r="H811" i="6"/>
  <c r="G811" i="6"/>
  <c r="J811" i="6"/>
  <c r="I810" i="6"/>
  <c r="F812" i="6"/>
  <c r="K810" i="6" l="1"/>
  <c r="M810" i="6"/>
  <c r="I811" i="6"/>
  <c r="L812" i="6"/>
  <c r="H812" i="6"/>
  <c r="G812" i="6"/>
  <c r="J812" i="6"/>
  <c r="F813" i="6"/>
  <c r="K811" i="6" l="1"/>
  <c r="M811" i="6"/>
  <c r="L813" i="6"/>
  <c r="H813" i="6"/>
  <c r="G813" i="6"/>
  <c r="J813" i="6"/>
  <c r="I812" i="6"/>
  <c r="F814" i="6"/>
  <c r="K812" i="6" l="1"/>
  <c r="M812" i="6"/>
  <c r="L814" i="6"/>
  <c r="H814" i="6"/>
  <c r="G814" i="6"/>
  <c r="J814" i="6"/>
  <c r="I813" i="6"/>
  <c r="F815" i="6"/>
  <c r="K813" i="6" l="1"/>
  <c r="M813" i="6"/>
  <c r="I814" i="6"/>
  <c r="L815" i="6"/>
  <c r="H815" i="6"/>
  <c r="G815" i="6"/>
  <c r="J815" i="6"/>
  <c r="F816" i="6"/>
  <c r="K814" i="6" l="1"/>
  <c r="M814" i="6"/>
  <c r="I815" i="6"/>
  <c r="L816" i="6"/>
  <c r="H816" i="6"/>
  <c r="G816" i="6"/>
  <c r="J816" i="6"/>
  <c r="F817" i="6"/>
  <c r="K815" i="6" l="1"/>
  <c r="M815" i="6"/>
  <c r="L817" i="6"/>
  <c r="H817" i="6"/>
  <c r="G817" i="6"/>
  <c r="J817" i="6"/>
  <c r="I816" i="6"/>
  <c r="F818" i="6"/>
  <c r="K816" i="6" l="1"/>
  <c r="M816" i="6"/>
  <c r="L818" i="6"/>
  <c r="H818" i="6"/>
  <c r="G818" i="6"/>
  <c r="J818" i="6"/>
  <c r="I817" i="6"/>
  <c r="F819" i="6"/>
  <c r="K817" i="6" l="1"/>
  <c r="M817" i="6"/>
  <c r="I818" i="6"/>
  <c r="L819" i="6"/>
  <c r="H819" i="6"/>
  <c r="G819" i="6"/>
  <c r="J819" i="6"/>
  <c r="F820" i="6"/>
  <c r="K818" i="6" l="1"/>
  <c r="M818" i="6"/>
  <c r="I819" i="6"/>
  <c r="L820" i="6"/>
  <c r="H820" i="6"/>
  <c r="G820" i="6"/>
  <c r="J820" i="6"/>
  <c r="F821" i="6"/>
  <c r="K819" i="6" l="1"/>
  <c r="M819" i="6"/>
  <c r="L821" i="6"/>
  <c r="H821" i="6"/>
  <c r="G821" i="6"/>
  <c r="J821" i="6"/>
  <c r="I820" i="6"/>
  <c r="F822" i="6"/>
  <c r="K820" i="6" l="1"/>
  <c r="M820" i="6"/>
  <c r="L822" i="6"/>
  <c r="H822" i="6"/>
  <c r="G822" i="6"/>
  <c r="J822" i="6"/>
  <c r="I821" i="6"/>
  <c r="F823" i="6"/>
  <c r="K821" i="6" l="1"/>
  <c r="M821" i="6"/>
  <c r="I822" i="6"/>
  <c r="L823" i="6"/>
  <c r="H823" i="6"/>
  <c r="G823" i="6"/>
  <c r="J823" i="6"/>
  <c r="F824" i="6"/>
  <c r="K822" i="6" l="1"/>
  <c r="M822" i="6"/>
  <c r="I823" i="6"/>
  <c r="L824" i="6"/>
  <c r="H824" i="6"/>
  <c r="G824" i="6"/>
  <c r="J824" i="6"/>
  <c r="F825" i="6"/>
  <c r="K823" i="6" l="1"/>
  <c r="M823" i="6"/>
  <c r="I824" i="6"/>
  <c r="L825" i="6"/>
  <c r="H825" i="6"/>
  <c r="G825" i="6"/>
  <c r="J825" i="6"/>
  <c r="F826" i="6"/>
  <c r="K824" i="6" l="1"/>
  <c r="M824" i="6"/>
  <c r="L826" i="6"/>
  <c r="H826" i="6"/>
  <c r="G826" i="6"/>
  <c r="J826" i="6"/>
  <c r="I825" i="6"/>
  <c r="F827" i="6"/>
  <c r="K825" i="6" l="1"/>
  <c r="M825" i="6"/>
  <c r="L827" i="6"/>
  <c r="H827" i="6"/>
  <c r="G827" i="6"/>
  <c r="J827" i="6"/>
  <c r="I826" i="6"/>
  <c r="F828" i="6"/>
  <c r="K826" i="6" l="1"/>
  <c r="M826" i="6"/>
  <c r="I827" i="6"/>
  <c r="L828" i="6"/>
  <c r="H828" i="6"/>
  <c r="G828" i="6"/>
  <c r="J828" i="6"/>
  <c r="F829" i="6"/>
  <c r="K827" i="6" l="1"/>
  <c r="M827" i="6"/>
  <c r="L829" i="6"/>
  <c r="H829" i="6"/>
  <c r="G829" i="6"/>
  <c r="J829" i="6"/>
  <c r="I828" i="6"/>
  <c r="F830" i="6"/>
  <c r="K828" i="6" l="1"/>
  <c r="M828" i="6"/>
  <c r="L830" i="6"/>
  <c r="H830" i="6"/>
  <c r="G830" i="6"/>
  <c r="J830" i="6"/>
  <c r="I829" i="6"/>
  <c r="F831" i="6"/>
  <c r="K829" i="6" l="1"/>
  <c r="M829" i="6"/>
  <c r="I830" i="6"/>
  <c r="L831" i="6"/>
  <c r="H831" i="6"/>
  <c r="G831" i="6"/>
  <c r="J831" i="6"/>
  <c r="F832" i="6"/>
  <c r="K830" i="6" l="1"/>
  <c r="M830" i="6"/>
  <c r="I831" i="6"/>
  <c r="L832" i="6"/>
  <c r="H832" i="6"/>
  <c r="G832" i="6"/>
  <c r="J832" i="6"/>
  <c r="F833" i="6"/>
  <c r="K831" i="6" l="1"/>
  <c r="M831" i="6"/>
  <c r="I832" i="6"/>
  <c r="L833" i="6"/>
  <c r="H833" i="6"/>
  <c r="G833" i="6"/>
  <c r="J833" i="6"/>
  <c r="F834" i="6"/>
  <c r="K832" i="6" l="1"/>
  <c r="M832" i="6"/>
  <c r="I833" i="6"/>
  <c r="L834" i="6"/>
  <c r="H834" i="6"/>
  <c r="G834" i="6"/>
  <c r="J834" i="6"/>
  <c r="F835" i="6"/>
  <c r="K833" i="6" l="1"/>
  <c r="M833" i="6"/>
  <c r="I834" i="6"/>
  <c r="L835" i="6"/>
  <c r="H835" i="6"/>
  <c r="G835" i="6"/>
  <c r="J835" i="6"/>
  <c r="F836" i="6"/>
  <c r="K834" i="6" l="1"/>
  <c r="M834" i="6"/>
  <c r="I835" i="6"/>
  <c r="L836" i="6"/>
  <c r="H836" i="6"/>
  <c r="G836" i="6"/>
  <c r="J836" i="6"/>
  <c r="F837" i="6"/>
  <c r="K835" i="6" l="1"/>
  <c r="M835" i="6"/>
  <c r="I836" i="6"/>
  <c r="L837" i="6"/>
  <c r="H837" i="6"/>
  <c r="G837" i="6"/>
  <c r="J837" i="6"/>
  <c r="F838" i="6"/>
  <c r="K836" i="6" l="1"/>
  <c r="M836" i="6"/>
  <c r="I837" i="6"/>
  <c r="L838" i="6"/>
  <c r="H838" i="6"/>
  <c r="G838" i="6"/>
  <c r="J838" i="6"/>
  <c r="F839" i="6"/>
  <c r="K837" i="6" l="1"/>
  <c r="M837" i="6"/>
  <c r="I838" i="6"/>
  <c r="M838" i="6" s="1"/>
  <c r="L839" i="6"/>
  <c r="H839" i="6"/>
  <c r="G839" i="6"/>
  <c r="J839" i="6"/>
  <c r="F840" i="6"/>
  <c r="K838" i="6" l="1"/>
  <c r="I839" i="6"/>
  <c r="L840" i="6"/>
  <c r="H840" i="6"/>
  <c r="G840" i="6"/>
  <c r="J840" i="6"/>
  <c r="F841" i="6"/>
  <c r="K839" i="6" l="1"/>
  <c r="M839" i="6"/>
  <c r="I840" i="6"/>
  <c r="L841" i="6"/>
  <c r="H841" i="6"/>
  <c r="G841" i="6"/>
  <c r="J841" i="6"/>
  <c r="F842" i="6"/>
  <c r="K840" i="6" l="1"/>
  <c r="M840" i="6"/>
  <c r="I841" i="6"/>
  <c r="L842" i="6"/>
  <c r="H842" i="6"/>
  <c r="G842" i="6"/>
  <c r="J842" i="6"/>
  <c r="F843" i="6"/>
  <c r="K841" i="6" l="1"/>
  <c r="M841" i="6"/>
  <c r="I842" i="6"/>
  <c r="L843" i="6"/>
  <c r="H843" i="6"/>
  <c r="G843" i="6"/>
  <c r="J843" i="6"/>
  <c r="F844" i="6"/>
  <c r="K842" i="6" l="1"/>
  <c r="M842" i="6"/>
  <c r="I843" i="6"/>
  <c r="L844" i="6"/>
  <c r="H844" i="6"/>
  <c r="G844" i="6"/>
  <c r="J844" i="6"/>
  <c r="F845" i="6"/>
  <c r="K843" i="6" l="1"/>
  <c r="M843" i="6"/>
  <c r="I844" i="6"/>
  <c r="L845" i="6"/>
  <c r="H845" i="6"/>
  <c r="G845" i="6"/>
  <c r="J845" i="6"/>
  <c r="F846" i="6"/>
  <c r="K844" i="6" l="1"/>
  <c r="M844" i="6"/>
  <c r="L846" i="6"/>
  <c r="H846" i="6"/>
  <c r="G846" i="6"/>
  <c r="J846" i="6"/>
  <c r="I845" i="6"/>
  <c r="F847" i="6"/>
  <c r="K845" i="6" l="1"/>
  <c r="M845" i="6"/>
  <c r="L847" i="6"/>
  <c r="H847" i="6"/>
  <c r="G847" i="6"/>
  <c r="J847" i="6"/>
  <c r="I846" i="6"/>
  <c r="F848" i="6"/>
  <c r="K846" i="6" l="1"/>
  <c r="M846" i="6"/>
  <c r="I847" i="6"/>
  <c r="L848" i="6"/>
  <c r="H848" i="6"/>
  <c r="G848" i="6"/>
  <c r="J848" i="6"/>
  <c r="F849" i="6"/>
  <c r="K847" i="6" l="1"/>
  <c r="M847" i="6"/>
  <c r="L849" i="6"/>
  <c r="H849" i="6"/>
  <c r="G849" i="6"/>
  <c r="J849" i="6"/>
  <c r="I848" i="6"/>
  <c r="F850" i="6"/>
  <c r="K848" i="6" l="1"/>
  <c r="M848" i="6"/>
  <c r="L850" i="6"/>
  <c r="H850" i="6"/>
  <c r="G850" i="6"/>
  <c r="J850" i="6"/>
  <c r="I849" i="6"/>
  <c r="F851" i="6"/>
  <c r="K849" i="6" l="1"/>
  <c r="M849" i="6"/>
  <c r="I850" i="6"/>
  <c r="L851" i="6"/>
  <c r="H851" i="6"/>
  <c r="G851" i="6"/>
  <c r="J851" i="6"/>
  <c r="F852" i="6"/>
  <c r="K850" i="6" l="1"/>
  <c r="M850" i="6"/>
  <c r="L852" i="6"/>
  <c r="H852" i="6"/>
  <c r="G852" i="6"/>
  <c r="J852" i="6"/>
  <c r="I851" i="6"/>
  <c r="F853" i="6"/>
  <c r="K851" i="6" l="1"/>
  <c r="M851" i="6"/>
  <c r="L853" i="6"/>
  <c r="H853" i="6"/>
  <c r="G853" i="6"/>
  <c r="J853" i="6"/>
  <c r="I852" i="6"/>
  <c r="F854" i="6"/>
  <c r="K852" i="6" l="1"/>
  <c r="M852" i="6"/>
  <c r="I853" i="6"/>
  <c r="L854" i="6"/>
  <c r="H854" i="6"/>
  <c r="G854" i="6"/>
  <c r="J854" i="6"/>
  <c r="F855" i="6"/>
  <c r="K853" i="6" l="1"/>
  <c r="M853" i="6"/>
  <c r="L855" i="6"/>
  <c r="H855" i="6"/>
  <c r="G855" i="6"/>
  <c r="J855" i="6"/>
  <c r="I854" i="6"/>
  <c r="F856" i="6"/>
  <c r="K854" i="6" l="1"/>
  <c r="M854" i="6"/>
  <c r="L856" i="6"/>
  <c r="H856" i="6"/>
  <c r="G856" i="6"/>
  <c r="J856" i="6"/>
  <c r="I855" i="6"/>
  <c r="F857" i="6"/>
  <c r="K855" i="6" l="1"/>
  <c r="M855" i="6"/>
  <c r="I856" i="6"/>
  <c r="L857" i="6"/>
  <c r="H857" i="6"/>
  <c r="G857" i="6"/>
  <c r="J857" i="6"/>
  <c r="F858" i="6"/>
  <c r="K856" i="6" l="1"/>
  <c r="M856" i="6"/>
  <c r="I857" i="6"/>
  <c r="L858" i="6"/>
  <c r="H858" i="6"/>
  <c r="G858" i="6"/>
  <c r="J858" i="6"/>
  <c r="F859" i="6"/>
  <c r="K857" i="6" l="1"/>
  <c r="M857" i="6"/>
  <c r="L859" i="6"/>
  <c r="H859" i="6"/>
  <c r="G859" i="6"/>
  <c r="J859" i="6"/>
  <c r="I858" i="6"/>
  <c r="F860" i="6"/>
  <c r="K858" i="6" l="1"/>
  <c r="M858" i="6"/>
  <c r="L860" i="6"/>
  <c r="H860" i="6"/>
  <c r="G860" i="6"/>
  <c r="J860" i="6"/>
  <c r="I859" i="6"/>
  <c r="F861" i="6"/>
  <c r="K859" i="6" l="1"/>
  <c r="M859" i="6"/>
  <c r="I860" i="6"/>
  <c r="L861" i="6"/>
  <c r="H861" i="6"/>
  <c r="G861" i="6"/>
  <c r="J861" i="6"/>
  <c r="F862" i="6"/>
  <c r="K860" i="6" l="1"/>
  <c r="M860" i="6"/>
  <c r="I861" i="6"/>
  <c r="L862" i="6"/>
  <c r="H862" i="6"/>
  <c r="G862" i="6"/>
  <c r="J862" i="6"/>
  <c r="F863" i="6"/>
  <c r="K861" i="6" l="1"/>
  <c r="M861" i="6"/>
  <c r="L863" i="6"/>
  <c r="H863" i="6"/>
  <c r="G863" i="6"/>
  <c r="J863" i="6"/>
  <c r="I862" i="6"/>
  <c r="F864" i="6"/>
  <c r="K862" i="6" l="1"/>
  <c r="M862" i="6"/>
  <c r="L864" i="6"/>
  <c r="H864" i="6"/>
  <c r="G864" i="6"/>
  <c r="J864" i="6"/>
  <c r="I863" i="6"/>
  <c r="F865" i="6"/>
  <c r="K863" i="6" l="1"/>
  <c r="M863" i="6"/>
  <c r="I864" i="6"/>
  <c r="L865" i="6"/>
  <c r="H865" i="6"/>
  <c r="G865" i="6"/>
  <c r="J865" i="6"/>
  <c r="F866" i="6"/>
  <c r="K864" i="6" l="1"/>
  <c r="M864" i="6"/>
  <c r="I865" i="6"/>
  <c r="L866" i="6"/>
  <c r="H866" i="6"/>
  <c r="G866" i="6"/>
  <c r="J866" i="6"/>
  <c r="F867" i="6"/>
  <c r="K865" i="6" l="1"/>
  <c r="M865" i="6"/>
  <c r="I866" i="6"/>
  <c r="L867" i="6"/>
  <c r="H867" i="6"/>
  <c r="G867" i="6"/>
  <c r="J867" i="6"/>
  <c r="F868" i="6"/>
  <c r="K866" i="6" l="1"/>
  <c r="M866" i="6"/>
  <c r="L868" i="6"/>
  <c r="H868" i="6"/>
  <c r="G868" i="6"/>
  <c r="J868" i="6"/>
  <c r="I867" i="6"/>
  <c r="F869" i="6"/>
  <c r="K867" i="6" l="1"/>
  <c r="M867" i="6"/>
  <c r="L869" i="6"/>
  <c r="H869" i="6"/>
  <c r="G869" i="6"/>
  <c r="J869" i="6"/>
  <c r="I868" i="6"/>
  <c r="F870" i="6"/>
  <c r="K868" i="6" l="1"/>
  <c r="M868" i="6"/>
  <c r="I869" i="6"/>
  <c r="L870" i="6"/>
  <c r="H870" i="6"/>
  <c r="G870" i="6"/>
  <c r="J870" i="6"/>
  <c r="F871" i="6"/>
  <c r="K869" i="6" l="1"/>
  <c r="M869" i="6"/>
  <c r="I870" i="6"/>
  <c r="L871" i="6"/>
  <c r="H871" i="6"/>
  <c r="G871" i="6"/>
  <c r="J871" i="6"/>
  <c r="F872" i="6"/>
  <c r="K870" i="6" l="1"/>
  <c r="M870" i="6"/>
  <c r="I871" i="6"/>
  <c r="L872" i="6"/>
  <c r="H872" i="6"/>
  <c r="G872" i="6"/>
  <c r="J872" i="6"/>
  <c r="F873" i="6"/>
  <c r="K871" i="6" l="1"/>
  <c r="M871" i="6"/>
  <c r="L873" i="6"/>
  <c r="H873" i="6"/>
  <c r="G873" i="6"/>
  <c r="J873" i="6"/>
  <c r="I872" i="6"/>
  <c r="F874" i="6"/>
  <c r="K872" i="6" l="1"/>
  <c r="M872" i="6"/>
  <c r="L874" i="6"/>
  <c r="H874" i="6"/>
  <c r="G874" i="6"/>
  <c r="J874" i="6"/>
  <c r="I873" i="6"/>
  <c r="F875" i="6"/>
  <c r="K873" i="6" l="1"/>
  <c r="M873" i="6"/>
  <c r="I874" i="6"/>
  <c r="L875" i="6"/>
  <c r="H875" i="6"/>
  <c r="G875" i="6"/>
  <c r="J875" i="6"/>
  <c r="F876" i="6"/>
  <c r="K874" i="6" l="1"/>
  <c r="M874" i="6"/>
  <c r="I875" i="6"/>
  <c r="L876" i="6"/>
  <c r="H876" i="6"/>
  <c r="G876" i="6"/>
  <c r="J876" i="6"/>
  <c r="F877" i="6"/>
  <c r="K875" i="6" l="1"/>
  <c r="M875" i="6"/>
  <c r="I876" i="6"/>
  <c r="L877" i="6"/>
  <c r="H877" i="6"/>
  <c r="G877" i="6"/>
  <c r="J877" i="6"/>
  <c r="F878" i="6"/>
  <c r="K876" i="6" l="1"/>
  <c r="M876" i="6"/>
  <c r="I877" i="6"/>
  <c r="L878" i="6"/>
  <c r="H878" i="6"/>
  <c r="G878" i="6"/>
  <c r="J878" i="6"/>
  <c r="F879" i="6"/>
  <c r="K877" i="6" l="1"/>
  <c r="M877" i="6"/>
  <c r="I878" i="6"/>
  <c r="L879" i="6"/>
  <c r="H879" i="6"/>
  <c r="G879" i="6"/>
  <c r="J879" i="6"/>
  <c r="F880" i="6"/>
  <c r="K878" i="6" l="1"/>
  <c r="M878" i="6"/>
  <c r="I879" i="6"/>
  <c r="L880" i="6"/>
  <c r="H880" i="6"/>
  <c r="G880" i="6"/>
  <c r="J880" i="6"/>
  <c r="F881" i="6"/>
  <c r="K879" i="6" l="1"/>
  <c r="M879" i="6"/>
  <c r="L881" i="6"/>
  <c r="H881" i="6"/>
  <c r="G881" i="6"/>
  <c r="J881" i="6"/>
  <c r="I880" i="6"/>
  <c r="F882" i="6"/>
  <c r="K880" i="6" l="1"/>
  <c r="M880" i="6"/>
  <c r="L882" i="6"/>
  <c r="H882" i="6"/>
  <c r="G882" i="6"/>
  <c r="J882" i="6"/>
  <c r="I881" i="6"/>
  <c r="F883" i="6"/>
  <c r="K881" i="6" l="1"/>
  <c r="M881" i="6"/>
  <c r="I882" i="6"/>
  <c r="L883" i="6"/>
  <c r="H883" i="6"/>
  <c r="G883" i="6"/>
  <c r="J883" i="6"/>
  <c r="F884" i="6"/>
  <c r="K882" i="6" l="1"/>
  <c r="M882" i="6"/>
  <c r="I883" i="6"/>
  <c r="L884" i="6"/>
  <c r="H884" i="6"/>
  <c r="G884" i="6"/>
  <c r="J884" i="6"/>
  <c r="F885" i="6"/>
  <c r="K883" i="6" l="1"/>
  <c r="M883" i="6"/>
  <c r="I884" i="6"/>
  <c r="L885" i="6"/>
  <c r="H885" i="6"/>
  <c r="G885" i="6"/>
  <c r="J885" i="6"/>
  <c r="F886" i="6"/>
  <c r="K884" i="6" l="1"/>
  <c r="M884" i="6"/>
  <c r="I885" i="6"/>
  <c r="L886" i="6"/>
  <c r="H886" i="6"/>
  <c r="G886" i="6"/>
  <c r="J886" i="6"/>
  <c r="F887" i="6"/>
  <c r="K885" i="6" l="1"/>
  <c r="M885" i="6"/>
  <c r="L887" i="6"/>
  <c r="H887" i="6"/>
  <c r="G887" i="6"/>
  <c r="J887" i="6"/>
  <c r="I886" i="6"/>
  <c r="F888" i="6"/>
  <c r="K886" i="6" l="1"/>
  <c r="M886" i="6"/>
  <c r="L888" i="6"/>
  <c r="H888" i="6"/>
  <c r="G888" i="6"/>
  <c r="J888" i="6"/>
  <c r="I887" i="6"/>
  <c r="F889" i="6"/>
  <c r="K887" i="6" l="1"/>
  <c r="M887" i="6"/>
  <c r="L889" i="6"/>
  <c r="H889" i="6"/>
  <c r="G889" i="6"/>
  <c r="J889" i="6"/>
  <c r="I888" i="6"/>
  <c r="F890" i="6"/>
  <c r="K888" i="6" l="1"/>
  <c r="M888" i="6"/>
  <c r="L890" i="6"/>
  <c r="H890" i="6"/>
  <c r="G890" i="6"/>
  <c r="J890" i="6"/>
  <c r="I889" i="6"/>
  <c r="F891" i="6"/>
  <c r="K889" i="6" l="1"/>
  <c r="M889" i="6"/>
  <c r="I890" i="6"/>
  <c r="L891" i="6"/>
  <c r="H891" i="6"/>
  <c r="G891" i="6"/>
  <c r="J891" i="6"/>
  <c r="F892" i="6"/>
  <c r="K890" i="6" l="1"/>
  <c r="M890" i="6"/>
  <c r="L892" i="6"/>
  <c r="H892" i="6"/>
  <c r="G892" i="6"/>
  <c r="J892" i="6"/>
  <c r="I891" i="6"/>
  <c r="F893" i="6"/>
  <c r="K891" i="6" l="1"/>
  <c r="M891" i="6"/>
  <c r="L893" i="6"/>
  <c r="H893" i="6"/>
  <c r="G893" i="6"/>
  <c r="J893" i="6"/>
  <c r="I892" i="6"/>
  <c r="F894" i="6"/>
  <c r="K892" i="6" l="1"/>
  <c r="M892" i="6"/>
  <c r="L894" i="6"/>
  <c r="H894" i="6"/>
  <c r="G894" i="6"/>
  <c r="J894" i="6"/>
  <c r="I893" i="6"/>
  <c r="F895" i="6"/>
  <c r="K893" i="6" l="1"/>
  <c r="M893" i="6"/>
  <c r="L895" i="6"/>
  <c r="H895" i="6"/>
  <c r="G895" i="6"/>
  <c r="J895" i="6"/>
  <c r="I894" i="6"/>
  <c r="F896" i="6"/>
  <c r="K894" i="6" l="1"/>
  <c r="M894" i="6"/>
  <c r="L896" i="6"/>
  <c r="H896" i="6"/>
  <c r="G896" i="6"/>
  <c r="J896" i="6"/>
  <c r="I895" i="6"/>
  <c r="F897" i="6"/>
  <c r="K895" i="6" l="1"/>
  <c r="M895" i="6"/>
  <c r="I896" i="6"/>
  <c r="L897" i="6"/>
  <c r="H897" i="6"/>
  <c r="G897" i="6"/>
  <c r="J897" i="6"/>
  <c r="F898" i="6"/>
  <c r="K896" i="6" l="1"/>
  <c r="M896" i="6"/>
  <c r="L898" i="6"/>
  <c r="H898" i="6"/>
  <c r="G898" i="6"/>
  <c r="J898" i="6"/>
  <c r="I897" i="6"/>
  <c r="F899" i="6"/>
  <c r="K897" i="6" l="1"/>
  <c r="M897" i="6"/>
  <c r="I898" i="6"/>
  <c r="L899" i="6"/>
  <c r="H899" i="6"/>
  <c r="G899" i="6"/>
  <c r="J899" i="6"/>
  <c r="F900" i="6"/>
  <c r="K898" i="6" l="1"/>
  <c r="M898" i="6"/>
  <c r="I899" i="6"/>
  <c r="L900" i="6"/>
  <c r="H900" i="6"/>
  <c r="G900" i="6"/>
  <c r="J900" i="6"/>
  <c r="F901" i="6"/>
  <c r="K899" i="6" l="1"/>
  <c r="M899" i="6"/>
  <c r="I900" i="6"/>
  <c r="L901" i="6"/>
  <c r="H901" i="6"/>
  <c r="G901" i="6"/>
  <c r="J901" i="6"/>
  <c r="F902" i="6"/>
  <c r="K900" i="6" l="1"/>
  <c r="M900" i="6"/>
  <c r="I901" i="6"/>
  <c r="L902" i="6"/>
  <c r="H902" i="6"/>
  <c r="G902" i="6"/>
  <c r="J902" i="6"/>
  <c r="F903" i="6"/>
  <c r="K901" i="6" l="1"/>
  <c r="M901" i="6"/>
  <c r="L903" i="6"/>
  <c r="H903" i="6"/>
  <c r="G903" i="6"/>
  <c r="J903" i="6"/>
  <c r="I902" i="6"/>
  <c r="F904" i="6"/>
  <c r="K902" i="6" l="1"/>
  <c r="M902" i="6"/>
  <c r="L904" i="6"/>
  <c r="H904" i="6"/>
  <c r="G904" i="6"/>
  <c r="J904" i="6"/>
  <c r="I903" i="6"/>
  <c r="F905" i="6"/>
  <c r="K903" i="6" l="1"/>
  <c r="M903" i="6"/>
  <c r="I904" i="6"/>
  <c r="L905" i="6"/>
  <c r="H905" i="6"/>
  <c r="G905" i="6"/>
  <c r="J905" i="6"/>
  <c r="F906" i="6"/>
  <c r="K904" i="6" l="1"/>
  <c r="M904" i="6"/>
  <c r="I905" i="6"/>
  <c r="L906" i="6"/>
  <c r="H906" i="6"/>
  <c r="G906" i="6"/>
  <c r="J906" i="6"/>
  <c r="F907" i="6"/>
  <c r="K905" i="6" l="1"/>
  <c r="M905" i="6"/>
  <c r="L907" i="6"/>
  <c r="H907" i="6"/>
  <c r="G907" i="6"/>
  <c r="J907" i="6"/>
  <c r="I906" i="6"/>
  <c r="F908" i="6"/>
  <c r="K906" i="6" l="1"/>
  <c r="M906" i="6"/>
  <c r="I907" i="6"/>
  <c r="L908" i="6"/>
  <c r="H908" i="6"/>
  <c r="G908" i="6"/>
  <c r="J908" i="6"/>
  <c r="F909" i="6"/>
  <c r="K907" i="6" l="1"/>
  <c r="M907" i="6"/>
  <c r="I908" i="6"/>
  <c r="L909" i="6"/>
  <c r="H909" i="6"/>
  <c r="G909" i="6"/>
  <c r="J909" i="6"/>
  <c r="F910" i="6"/>
  <c r="K908" i="6" l="1"/>
  <c r="M908" i="6"/>
  <c r="I909" i="6"/>
  <c r="L910" i="6"/>
  <c r="H910" i="6"/>
  <c r="G910" i="6"/>
  <c r="J910" i="6"/>
  <c r="F911" i="6"/>
  <c r="K909" i="6" l="1"/>
  <c r="M909" i="6"/>
  <c r="I910" i="6"/>
  <c r="L911" i="6"/>
  <c r="H911" i="6"/>
  <c r="G911" i="6"/>
  <c r="J911" i="6"/>
  <c r="F912" i="6"/>
  <c r="K910" i="6" l="1"/>
  <c r="M910" i="6"/>
  <c r="I911" i="6"/>
  <c r="L912" i="6"/>
  <c r="H912" i="6"/>
  <c r="G912" i="6"/>
  <c r="J912" i="6"/>
  <c r="F913" i="6"/>
  <c r="K911" i="6" l="1"/>
  <c r="M911" i="6"/>
  <c r="I912" i="6"/>
  <c r="L913" i="6"/>
  <c r="H913" i="6"/>
  <c r="G913" i="6"/>
  <c r="J913" i="6"/>
  <c r="F914" i="6"/>
  <c r="K912" i="6" l="1"/>
  <c r="M912" i="6"/>
  <c r="I913" i="6"/>
  <c r="L914" i="6"/>
  <c r="H914" i="6"/>
  <c r="G914" i="6"/>
  <c r="J914" i="6"/>
  <c r="F915" i="6"/>
  <c r="K913" i="6" l="1"/>
  <c r="M913" i="6"/>
  <c r="I914" i="6"/>
  <c r="M914" i="6" s="1"/>
  <c r="L915" i="6"/>
  <c r="H915" i="6"/>
  <c r="G915" i="6"/>
  <c r="J915" i="6"/>
  <c r="F916" i="6"/>
  <c r="K914" i="6" l="1"/>
  <c r="I915" i="6"/>
  <c r="L916" i="6"/>
  <c r="H916" i="6"/>
  <c r="G916" i="6"/>
  <c r="J916" i="6"/>
  <c r="F917" i="6"/>
  <c r="K915" i="6" l="1"/>
  <c r="M915" i="6"/>
  <c r="I916" i="6"/>
  <c r="L917" i="6"/>
  <c r="H917" i="6"/>
  <c r="G917" i="6"/>
  <c r="J917" i="6"/>
  <c r="F918" i="6"/>
  <c r="K916" i="6" l="1"/>
  <c r="M916" i="6"/>
  <c r="I917" i="6"/>
  <c r="L918" i="6"/>
  <c r="H918" i="6"/>
  <c r="G918" i="6"/>
  <c r="J918" i="6"/>
  <c r="F919" i="6"/>
  <c r="K917" i="6" l="1"/>
  <c r="M917" i="6"/>
  <c r="I918" i="6"/>
  <c r="L919" i="6"/>
  <c r="H919" i="6"/>
  <c r="G919" i="6"/>
  <c r="J919" i="6"/>
  <c r="F920" i="6"/>
  <c r="K918" i="6" l="1"/>
  <c r="M918" i="6"/>
  <c r="I919" i="6"/>
  <c r="L920" i="6"/>
  <c r="H920" i="6"/>
  <c r="G920" i="6"/>
  <c r="J920" i="6"/>
  <c r="F921" i="6"/>
  <c r="K919" i="6" l="1"/>
  <c r="M919" i="6"/>
  <c r="I920" i="6"/>
  <c r="L921" i="6"/>
  <c r="H921" i="6"/>
  <c r="G921" i="6"/>
  <c r="J921" i="6"/>
  <c r="F922" i="6"/>
  <c r="K920" i="6" l="1"/>
  <c r="M920" i="6"/>
  <c r="I921" i="6"/>
  <c r="L922" i="6"/>
  <c r="H922" i="6"/>
  <c r="G922" i="6"/>
  <c r="J922" i="6"/>
  <c r="F923" i="6"/>
  <c r="K921" i="6" l="1"/>
  <c r="M921" i="6"/>
  <c r="I922" i="6"/>
  <c r="L923" i="6"/>
  <c r="H923" i="6"/>
  <c r="G923" i="6"/>
  <c r="J923" i="6"/>
  <c r="F924" i="6"/>
  <c r="K922" i="6" l="1"/>
  <c r="M922" i="6"/>
  <c r="L924" i="6"/>
  <c r="H924" i="6"/>
  <c r="G924" i="6"/>
  <c r="J924" i="6"/>
  <c r="I923" i="6"/>
  <c r="F925" i="6"/>
  <c r="K923" i="6" l="1"/>
  <c r="M923" i="6"/>
  <c r="I924" i="6"/>
  <c r="L925" i="6"/>
  <c r="H925" i="6"/>
  <c r="G925" i="6"/>
  <c r="J925" i="6"/>
  <c r="F926" i="6"/>
  <c r="K924" i="6" l="1"/>
  <c r="M924" i="6"/>
  <c r="L926" i="6"/>
  <c r="H926" i="6"/>
  <c r="G926" i="6"/>
  <c r="J926" i="6"/>
  <c r="I925" i="6"/>
  <c r="F927" i="6"/>
  <c r="K925" i="6" l="1"/>
  <c r="M925" i="6"/>
  <c r="L927" i="6"/>
  <c r="H927" i="6"/>
  <c r="G927" i="6"/>
  <c r="J927" i="6"/>
  <c r="I926" i="6"/>
  <c r="F928" i="6"/>
  <c r="K926" i="6" l="1"/>
  <c r="M926" i="6"/>
  <c r="I927" i="6"/>
  <c r="L928" i="6"/>
  <c r="H928" i="6"/>
  <c r="G928" i="6"/>
  <c r="J928" i="6"/>
  <c r="F929" i="6"/>
  <c r="K927" i="6" l="1"/>
  <c r="M927" i="6"/>
  <c r="I928" i="6"/>
  <c r="L929" i="6"/>
  <c r="H929" i="6"/>
  <c r="G929" i="6"/>
  <c r="J929" i="6"/>
  <c r="F930" i="6"/>
  <c r="K928" i="6" l="1"/>
  <c r="M928" i="6"/>
  <c r="I929" i="6"/>
  <c r="L930" i="6"/>
  <c r="H930" i="6"/>
  <c r="G930" i="6"/>
  <c r="J930" i="6"/>
  <c r="F931" i="6"/>
  <c r="K929" i="6" l="1"/>
  <c r="M929" i="6"/>
  <c r="I930" i="6"/>
  <c r="L931" i="6"/>
  <c r="H931" i="6"/>
  <c r="G931" i="6"/>
  <c r="J931" i="6"/>
  <c r="F932" i="6"/>
  <c r="K930" i="6" l="1"/>
  <c r="M930" i="6"/>
  <c r="I931" i="6"/>
  <c r="L932" i="6"/>
  <c r="H932" i="6"/>
  <c r="G932" i="6"/>
  <c r="J932" i="6"/>
  <c r="F933" i="6"/>
  <c r="K931" i="6" l="1"/>
  <c r="M931" i="6"/>
  <c r="L933" i="6"/>
  <c r="H933" i="6"/>
  <c r="G933" i="6"/>
  <c r="J933" i="6"/>
  <c r="I932" i="6"/>
  <c r="F934" i="6"/>
  <c r="K932" i="6" l="1"/>
  <c r="M932" i="6"/>
  <c r="L934" i="6"/>
  <c r="H934" i="6"/>
  <c r="G934" i="6"/>
  <c r="J934" i="6"/>
  <c r="I933" i="6"/>
  <c r="F935" i="6"/>
  <c r="K933" i="6" l="1"/>
  <c r="M933" i="6"/>
  <c r="L935" i="6"/>
  <c r="H935" i="6"/>
  <c r="G935" i="6"/>
  <c r="J935" i="6"/>
  <c r="I934" i="6"/>
  <c r="F936" i="6"/>
  <c r="K934" i="6" l="1"/>
  <c r="M934" i="6"/>
  <c r="L936" i="6"/>
  <c r="H936" i="6"/>
  <c r="G936" i="6"/>
  <c r="J936" i="6"/>
  <c r="I935" i="6"/>
  <c r="F937" i="6"/>
  <c r="K935" i="6" l="1"/>
  <c r="M935" i="6"/>
  <c r="L937" i="6"/>
  <c r="H937" i="6"/>
  <c r="G937" i="6"/>
  <c r="J937" i="6"/>
  <c r="I936" i="6"/>
  <c r="F938" i="6"/>
  <c r="K936" i="6" l="1"/>
  <c r="M936" i="6"/>
  <c r="I937" i="6"/>
  <c r="L938" i="6"/>
  <c r="H938" i="6"/>
  <c r="G938" i="6"/>
  <c r="J938" i="6"/>
  <c r="F939" i="6"/>
  <c r="K937" i="6" l="1"/>
  <c r="M937" i="6"/>
  <c r="L939" i="6"/>
  <c r="H939" i="6"/>
  <c r="G939" i="6"/>
  <c r="J939" i="6"/>
  <c r="I938" i="6"/>
  <c r="F940" i="6"/>
  <c r="K938" i="6" l="1"/>
  <c r="M938" i="6"/>
  <c r="L940" i="6"/>
  <c r="H940" i="6"/>
  <c r="G940" i="6"/>
  <c r="J940" i="6"/>
  <c r="I939" i="6"/>
  <c r="F941" i="6"/>
  <c r="K939" i="6" l="1"/>
  <c r="M939" i="6"/>
  <c r="L941" i="6"/>
  <c r="H941" i="6"/>
  <c r="G941" i="6"/>
  <c r="J941" i="6"/>
  <c r="I940" i="6"/>
  <c r="F942" i="6"/>
  <c r="K940" i="6" l="1"/>
  <c r="M940" i="6"/>
  <c r="L942" i="6"/>
  <c r="H942" i="6"/>
  <c r="G942" i="6"/>
  <c r="J942" i="6"/>
  <c r="I941" i="6"/>
  <c r="F943" i="6"/>
  <c r="K941" i="6" l="1"/>
  <c r="M941" i="6"/>
  <c r="I942" i="6"/>
  <c r="L943" i="6"/>
  <c r="H943" i="6"/>
  <c r="G943" i="6"/>
  <c r="J943" i="6"/>
  <c r="F944" i="6"/>
  <c r="K942" i="6" l="1"/>
  <c r="M942" i="6"/>
  <c r="L944" i="6"/>
  <c r="H944" i="6"/>
  <c r="G944" i="6"/>
  <c r="J944" i="6"/>
  <c r="I943" i="6"/>
  <c r="F945" i="6"/>
  <c r="K943" i="6" l="1"/>
  <c r="M943" i="6"/>
  <c r="L945" i="6"/>
  <c r="H945" i="6"/>
  <c r="G945" i="6"/>
  <c r="J945" i="6"/>
  <c r="I944" i="6"/>
  <c r="F946" i="6"/>
  <c r="K944" i="6" l="1"/>
  <c r="M944" i="6"/>
  <c r="I945" i="6"/>
  <c r="L946" i="6"/>
  <c r="H946" i="6"/>
  <c r="G946" i="6"/>
  <c r="J946" i="6"/>
  <c r="F947" i="6"/>
  <c r="K945" i="6" l="1"/>
  <c r="M945" i="6"/>
  <c r="L947" i="6"/>
  <c r="H947" i="6"/>
  <c r="G947" i="6"/>
  <c r="J947" i="6"/>
  <c r="I946" i="6"/>
  <c r="F948" i="6"/>
  <c r="K946" i="6" l="1"/>
  <c r="M946" i="6"/>
  <c r="L948" i="6"/>
  <c r="H948" i="6"/>
  <c r="G948" i="6"/>
  <c r="J948" i="6"/>
  <c r="I947" i="6"/>
  <c r="F949" i="6"/>
  <c r="K947" i="6" l="1"/>
  <c r="M947" i="6"/>
  <c r="I948" i="6"/>
  <c r="L949" i="6"/>
  <c r="H949" i="6"/>
  <c r="G949" i="6"/>
  <c r="J949" i="6"/>
  <c r="F950" i="6"/>
  <c r="K948" i="6" l="1"/>
  <c r="M948" i="6"/>
  <c r="L950" i="6"/>
  <c r="H950" i="6"/>
  <c r="G950" i="6"/>
  <c r="J950" i="6"/>
  <c r="I949" i="6"/>
  <c r="F951" i="6"/>
  <c r="K949" i="6" l="1"/>
  <c r="M949" i="6"/>
  <c r="L951" i="6"/>
  <c r="H951" i="6"/>
  <c r="G951" i="6"/>
  <c r="J951" i="6"/>
  <c r="I950" i="6"/>
  <c r="F952" i="6"/>
  <c r="K950" i="6" l="1"/>
  <c r="M950" i="6"/>
  <c r="L952" i="6"/>
  <c r="H952" i="6"/>
  <c r="G952" i="6"/>
  <c r="J952" i="6"/>
  <c r="I951" i="6"/>
  <c r="F953" i="6"/>
  <c r="K951" i="6" l="1"/>
  <c r="M951" i="6"/>
  <c r="L953" i="6"/>
  <c r="H953" i="6"/>
  <c r="G953" i="6"/>
  <c r="J953" i="6"/>
  <c r="I952" i="6"/>
  <c r="F954" i="6"/>
  <c r="K952" i="6" l="1"/>
  <c r="M952" i="6"/>
  <c r="L954" i="6"/>
  <c r="H954" i="6"/>
  <c r="G954" i="6"/>
  <c r="J954" i="6"/>
  <c r="I953" i="6"/>
  <c r="F955" i="6"/>
  <c r="K953" i="6" l="1"/>
  <c r="M953" i="6"/>
  <c r="L955" i="6"/>
  <c r="H955" i="6"/>
  <c r="G955" i="6"/>
  <c r="J955" i="6"/>
  <c r="I954" i="6"/>
  <c r="F956" i="6"/>
  <c r="K954" i="6" l="1"/>
  <c r="M954" i="6"/>
  <c r="L956" i="6"/>
  <c r="H956" i="6"/>
  <c r="G956" i="6"/>
  <c r="J956" i="6"/>
  <c r="I955" i="6"/>
  <c r="F957" i="6"/>
  <c r="K955" i="6" l="1"/>
  <c r="M955" i="6"/>
  <c r="L957" i="6"/>
  <c r="H957" i="6"/>
  <c r="G957" i="6"/>
  <c r="J957" i="6"/>
  <c r="I956" i="6"/>
  <c r="F958" i="6"/>
  <c r="K956" i="6" l="1"/>
  <c r="M956" i="6"/>
  <c r="L958" i="6"/>
  <c r="H958" i="6"/>
  <c r="G958" i="6"/>
  <c r="J958" i="6"/>
  <c r="I957" i="6"/>
  <c r="F959" i="6"/>
  <c r="K957" i="6" l="1"/>
  <c r="M957" i="6"/>
  <c r="L959" i="6"/>
  <c r="H959" i="6"/>
  <c r="G959" i="6"/>
  <c r="J959" i="6"/>
  <c r="I958" i="6"/>
  <c r="F960" i="6"/>
  <c r="K958" i="6" l="1"/>
  <c r="M958" i="6"/>
  <c r="L960" i="6"/>
  <c r="H960" i="6"/>
  <c r="G960" i="6"/>
  <c r="J960" i="6"/>
  <c r="I959" i="6"/>
  <c r="F961" i="6"/>
  <c r="K959" i="6" l="1"/>
  <c r="M959" i="6"/>
  <c r="L961" i="6"/>
  <c r="H961" i="6"/>
  <c r="G961" i="6"/>
  <c r="J961" i="6"/>
  <c r="I960" i="6"/>
  <c r="F962" i="6"/>
  <c r="K960" i="6" l="1"/>
  <c r="M960" i="6"/>
  <c r="I961" i="6"/>
  <c r="L962" i="6"/>
  <c r="H962" i="6"/>
  <c r="G962" i="6"/>
  <c r="J962" i="6"/>
  <c r="F963" i="6"/>
  <c r="K961" i="6" l="1"/>
  <c r="M961" i="6"/>
  <c r="L963" i="6"/>
  <c r="H963" i="6"/>
  <c r="G963" i="6"/>
  <c r="J963" i="6"/>
  <c r="I962" i="6"/>
  <c r="F964" i="6"/>
  <c r="K962" i="6" l="1"/>
  <c r="M962" i="6"/>
  <c r="L964" i="6"/>
  <c r="H964" i="6"/>
  <c r="G964" i="6"/>
  <c r="J964" i="6"/>
  <c r="I963" i="6"/>
  <c r="F965" i="6"/>
  <c r="K963" i="6" l="1"/>
  <c r="M963" i="6"/>
  <c r="I964" i="6"/>
  <c r="L965" i="6"/>
  <c r="H965" i="6"/>
  <c r="G965" i="6"/>
  <c r="J965" i="6"/>
  <c r="F966" i="6"/>
  <c r="K964" i="6" l="1"/>
  <c r="M964" i="6"/>
  <c r="L966" i="6"/>
  <c r="H966" i="6"/>
  <c r="G966" i="6"/>
  <c r="J966" i="6"/>
  <c r="I965" i="6"/>
  <c r="F967" i="6"/>
  <c r="K965" i="6" l="1"/>
  <c r="M965" i="6"/>
  <c r="L967" i="6"/>
  <c r="H967" i="6"/>
  <c r="G967" i="6"/>
  <c r="J967" i="6"/>
  <c r="I966" i="6"/>
  <c r="F968" i="6"/>
  <c r="K966" i="6" l="1"/>
  <c r="M966" i="6"/>
  <c r="I967" i="6"/>
  <c r="L968" i="6"/>
  <c r="H968" i="6"/>
  <c r="G968" i="6"/>
  <c r="J968" i="6"/>
  <c r="F969" i="6"/>
  <c r="K967" i="6" l="1"/>
  <c r="M967" i="6"/>
  <c r="I968" i="6"/>
  <c r="L969" i="6"/>
  <c r="H969" i="6"/>
  <c r="G969" i="6"/>
  <c r="J969" i="6"/>
  <c r="F970" i="6"/>
  <c r="K968" i="6" l="1"/>
  <c r="M968" i="6"/>
  <c r="I969" i="6"/>
  <c r="L970" i="6"/>
  <c r="H970" i="6"/>
  <c r="G970" i="6"/>
  <c r="J970" i="6"/>
  <c r="F971" i="6"/>
  <c r="K969" i="6" l="1"/>
  <c r="M969" i="6"/>
  <c r="I970" i="6"/>
  <c r="L971" i="6"/>
  <c r="H971" i="6"/>
  <c r="G971" i="6"/>
  <c r="J971" i="6"/>
  <c r="F972" i="6"/>
  <c r="K970" i="6" l="1"/>
  <c r="M970" i="6"/>
  <c r="I971" i="6"/>
  <c r="L972" i="6"/>
  <c r="H972" i="6"/>
  <c r="G972" i="6"/>
  <c r="J972" i="6"/>
  <c r="F973" i="6"/>
  <c r="K971" i="6" l="1"/>
  <c r="M971" i="6"/>
  <c r="I972" i="6"/>
  <c r="L973" i="6"/>
  <c r="H973" i="6"/>
  <c r="G973" i="6"/>
  <c r="J973" i="6"/>
  <c r="F974" i="6"/>
  <c r="K972" i="6" l="1"/>
  <c r="M972" i="6"/>
  <c r="I973" i="6"/>
  <c r="L974" i="6"/>
  <c r="H974" i="6"/>
  <c r="G974" i="6"/>
  <c r="J974" i="6"/>
  <c r="F975" i="6"/>
  <c r="K973" i="6" l="1"/>
  <c r="M973" i="6"/>
  <c r="I974" i="6"/>
  <c r="M974" i="6" s="1"/>
  <c r="L975" i="6"/>
  <c r="H975" i="6"/>
  <c r="G975" i="6"/>
  <c r="J975" i="6"/>
  <c r="F976" i="6"/>
  <c r="K974" i="6" l="1"/>
  <c r="I975" i="6"/>
  <c r="L976" i="6"/>
  <c r="H976" i="6"/>
  <c r="G976" i="6"/>
  <c r="J976" i="6"/>
  <c r="F977" i="6"/>
  <c r="K975" i="6" l="1"/>
  <c r="M975" i="6"/>
  <c r="I976" i="6"/>
  <c r="L977" i="6"/>
  <c r="H977" i="6"/>
  <c r="G977" i="6"/>
  <c r="J977" i="6"/>
  <c r="F978" i="6"/>
  <c r="K976" i="6" l="1"/>
  <c r="M976" i="6"/>
  <c r="I977" i="6"/>
  <c r="L978" i="6"/>
  <c r="H978" i="6"/>
  <c r="G978" i="6"/>
  <c r="J978" i="6"/>
  <c r="F979" i="6"/>
  <c r="K977" i="6" l="1"/>
  <c r="M977" i="6"/>
  <c r="I978" i="6"/>
  <c r="L979" i="6"/>
  <c r="H979" i="6"/>
  <c r="G979" i="6"/>
  <c r="J979" i="6"/>
  <c r="F980" i="6"/>
  <c r="K978" i="6" l="1"/>
  <c r="M978" i="6"/>
  <c r="L980" i="6"/>
  <c r="H980" i="6"/>
  <c r="G980" i="6"/>
  <c r="J980" i="6"/>
  <c r="I979" i="6"/>
  <c r="F981" i="6"/>
  <c r="K979" i="6" l="1"/>
  <c r="M979" i="6"/>
  <c r="L981" i="6"/>
  <c r="H981" i="6"/>
  <c r="G981" i="6"/>
  <c r="J981" i="6"/>
  <c r="I980" i="6"/>
  <c r="F982" i="6"/>
  <c r="K980" i="6" l="1"/>
  <c r="M980" i="6"/>
  <c r="L982" i="6"/>
  <c r="H982" i="6"/>
  <c r="G982" i="6"/>
  <c r="J982" i="6"/>
  <c r="I981" i="6"/>
  <c r="F983" i="6"/>
  <c r="K981" i="6" l="1"/>
  <c r="M981" i="6"/>
  <c r="L983" i="6"/>
  <c r="H983" i="6"/>
  <c r="G983" i="6"/>
  <c r="J983" i="6"/>
  <c r="I982" i="6"/>
  <c r="F984" i="6"/>
  <c r="K982" i="6" l="1"/>
  <c r="M982" i="6"/>
  <c r="I983" i="6"/>
  <c r="L984" i="6"/>
  <c r="H984" i="6"/>
  <c r="G984" i="6"/>
  <c r="J984" i="6"/>
  <c r="F985" i="6"/>
  <c r="K983" i="6" l="1"/>
  <c r="M983" i="6"/>
  <c r="L985" i="6"/>
  <c r="H985" i="6"/>
  <c r="G985" i="6"/>
  <c r="J985" i="6"/>
  <c r="I984" i="6"/>
  <c r="F986" i="6"/>
  <c r="K984" i="6" l="1"/>
  <c r="M984" i="6"/>
  <c r="L986" i="6"/>
  <c r="H986" i="6"/>
  <c r="G986" i="6"/>
  <c r="J986" i="6"/>
  <c r="I985" i="6"/>
  <c r="F987" i="6"/>
  <c r="K985" i="6" l="1"/>
  <c r="M985" i="6"/>
  <c r="L987" i="6"/>
  <c r="H987" i="6"/>
  <c r="G987" i="6"/>
  <c r="J987" i="6"/>
  <c r="I986" i="6"/>
  <c r="F988" i="6"/>
  <c r="K986" i="6" l="1"/>
  <c r="M986" i="6"/>
  <c r="L988" i="6"/>
  <c r="H988" i="6"/>
  <c r="G988" i="6"/>
  <c r="J988" i="6"/>
  <c r="I987" i="6"/>
  <c r="F989" i="6"/>
  <c r="K987" i="6" l="1"/>
  <c r="M987" i="6"/>
  <c r="L989" i="6"/>
  <c r="H989" i="6"/>
  <c r="G989" i="6"/>
  <c r="J989" i="6"/>
  <c r="I988" i="6"/>
  <c r="F990" i="6"/>
  <c r="K988" i="6" l="1"/>
  <c r="M988" i="6"/>
  <c r="L990" i="6"/>
  <c r="H990" i="6"/>
  <c r="G990" i="6"/>
  <c r="J990" i="6"/>
  <c r="I989" i="6"/>
  <c r="F991" i="6"/>
  <c r="K989" i="6" l="1"/>
  <c r="M989" i="6"/>
  <c r="L991" i="6"/>
  <c r="H991" i="6"/>
  <c r="G991" i="6"/>
  <c r="J991" i="6"/>
  <c r="I990" i="6"/>
  <c r="F992" i="6"/>
  <c r="K990" i="6" l="1"/>
  <c r="M990" i="6"/>
  <c r="L992" i="6"/>
  <c r="H992" i="6"/>
  <c r="G992" i="6"/>
  <c r="J992" i="6"/>
  <c r="I991" i="6"/>
  <c r="F993" i="6"/>
  <c r="K991" i="6" l="1"/>
  <c r="M991" i="6"/>
  <c r="L993" i="6"/>
  <c r="H993" i="6"/>
  <c r="G993" i="6"/>
  <c r="J993" i="6"/>
  <c r="I992" i="6"/>
  <c r="F994" i="6"/>
  <c r="K992" i="6" l="1"/>
  <c r="M992" i="6"/>
  <c r="L994" i="6"/>
  <c r="H994" i="6"/>
  <c r="G994" i="6"/>
  <c r="J994" i="6"/>
  <c r="I993" i="6"/>
  <c r="F995" i="6"/>
  <c r="K993" i="6" l="1"/>
  <c r="M993" i="6"/>
  <c r="L995" i="6"/>
  <c r="H995" i="6"/>
  <c r="G995" i="6"/>
  <c r="J995" i="6"/>
  <c r="I994" i="6"/>
  <c r="F996" i="6"/>
  <c r="K994" i="6" l="1"/>
  <c r="M994" i="6"/>
  <c r="L996" i="6"/>
  <c r="H996" i="6"/>
  <c r="G996" i="6"/>
  <c r="J996" i="6"/>
  <c r="I995" i="6"/>
  <c r="F997" i="6"/>
  <c r="K995" i="6" l="1"/>
  <c r="M995" i="6"/>
  <c r="I996" i="6"/>
  <c r="L997" i="6"/>
  <c r="H997" i="6"/>
  <c r="G997" i="6"/>
  <c r="J997" i="6"/>
  <c r="F998" i="6"/>
  <c r="K996" i="6" l="1"/>
  <c r="M996" i="6"/>
  <c r="L998" i="6"/>
  <c r="H998" i="6"/>
  <c r="G998" i="6"/>
  <c r="J998" i="6"/>
  <c r="I997" i="6"/>
  <c r="F999" i="6"/>
  <c r="K997" i="6" l="1"/>
  <c r="M997" i="6"/>
  <c r="L999" i="6"/>
  <c r="H999" i="6"/>
  <c r="G999" i="6"/>
  <c r="J999" i="6"/>
  <c r="I998" i="6"/>
  <c r="F1000" i="6"/>
  <c r="K998" i="6" l="1"/>
  <c r="M998" i="6"/>
  <c r="L1000" i="6"/>
  <c r="H1000" i="6"/>
  <c r="G1000" i="6"/>
  <c r="J1000" i="6"/>
  <c r="I999" i="6"/>
  <c r="F1001" i="6"/>
  <c r="K999" i="6" l="1"/>
  <c r="M999" i="6"/>
  <c r="L1001" i="6"/>
  <c r="H1001" i="6"/>
  <c r="G1001" i="6"/>
  <c r="J1001" i="6"/>
  <c r="I1000" i="6"/>
  <c r="F1002" i="6"/>
  <c r="K1000" i="6" l="1"/>
  <c r="M1000" i="6"/>
  <c r="L1002" i="6"/>
  <c r="H1002" i="6"/>
  <c r="G1002" i="6"/>
  <c r="J1002" i="6"/>
  <c r="I1001" i="6"/>
  <c r="F1003" i="6"/>
  <c r="K1001" i="6" l="1"/>
  <c r="M1001" i="6"/>
  <c r="L1003" i="6"/>
  <c r="H1003" i="6"/>
  <c r="G1003" i="6"/>
  <c r="J1003" i="6"/>
  <c r="I1002" i="6"/>
  <c r="F1004" i="6"/>
  <c r="K1002" i="6" l="1"/>
  <c r="M1002" i="6"/>
  <c r="L1004" i="6"/>
  <c r="H1004" i="6"/>
  <c r="G1004" i="6"/>
  <c r="J1004" i="6"/>
  <c r="I1003" i="6"/>
  <c r="F1005" i="6"/>
  <c r="K1003" i="6" l="1"/>
  <c r="M1003" i="6"/>
  <c r="L1005" i="6"/>
  <c r="H1005" i="6"/>
  <c r="G1005" i="6"/>
  <c r="J1005" i="6"/>
  <c r="I1004" i="6"/>
  <c r="F1006" i="6"/>
  <c r="K1004" i="6" l="1"/>
  <c r="M1004" i="6"/>
  <c r="I1005" i="6"/>
  <c r="L1006" i="6"/>
  <c r="H1006" i="6"/>
  <c r="G1006" i="6"/>
  <c r="J1006" i="6"/>
  <c r="F1007" i="6"/>
  <c r="K1005" i="6" l="1"/>
  <c r="M1005" i="6"/>
  <c r="L1007" i="6"/>
  <c r="H1007" i="6"/>
  <c r="G1007" i="6"/>
  <c r="J1007" i="6"/>
  <c r="I1006" i="6"/>
  <c r="F1008" i="6"/>
  <c r="K1006" i="6" l="1"/>
  <c r="M1006" i="6"/>
  <c r="L1008" i="6"/>
  <c r="H1008" i="6"/>
  <c r="G1008" i="6"/>
  <c r="J1008" i="6"/>
  <c r="I1007" i="6"/>
  <c r="F1009" i="6"/>
  <c r="K1007" i="6" l="1"/>
  <c r="M1007" i="6"/>
  <c r="L1009" i="6"/>
  <c r="H1009" i="6"/>
  <c r="G1009" i="6"/>
  <c r="J1009" i="6"/>
  <c r="I1008" i="6"/>
  <c r="F1010" i="6"/>
  <c r="K1008" i="6" l="1"/>
  <c r="M1008" i="6"/>
  <c r="L1010" i="6"/>
  <c r="H1010" i="6"/>
  <c r="G1010" i="6"/>
  <c r="J1010" i="6"/>
  <c r="I1009" i="6"/>
  <c r="F1011" i="6"/>
  <c r="K1009" i="6" l="1"/>
  <c r="M1009" i="6"/>
  <c r="L1011" i="6"/>
  <c r="H1011" i="6"/>
  <c r="G1011" i="6"/>
  <c r="J1011" i="6"/>
  <c r="I1010" i="6"/>
  <c r="F1012" i="6"/>
  <c r="K1010" i="6" l="1"/>
  <c r="M1010" i="6"/>
  <c r="L1012" i="6"/>
  <c r="H1012" i="6"/>
  <c r="G1012" i="6"/>
  <c r="J1012" i="6"/>
  <c r="I1011" i="6"/>
  <c r="F1013" i="6"/>
  <c r="K1011" i="6" l="1"/>
  <c r="M1011" i="6"/>
  <c r="L1013" i="6"/>
  <c r="H1013" i="6"/>
  <c r="G1013" i="6"/>
  <c r="J1013" i="6"/>
  <c r="I1012" i="6"/>
  <c r="F1014" i="6"/>
  <c r="K1012" i="6" l="1"/>
  <c r="M1012" i="6"/>
  <c r="L1014" i="6"/>
  <c r="H1014" i="6"/>
  <c r="G1014" i="6"/>
  <c r="J1014" i="6"/>
  <c r="I1013" i="6"/>
  <c r="F1015" i="6"/>
  <c r="K1013" i="6" l="1"/>
  <c r="M1013" i="6"/>
  <c r="L1015" i="6"/>
  <c r="H1015" i="6"/>
  <c r="G1015" i="6"/>
  <c r="J1015" i="6"/>
  <c r="I1014" i="6"/>
  <c r="F1016" i="6"/>
  <c r="K1014" i="6" l="1"/>
  <c r="M1014" i="6"/>
  <c r="I1015" i="6"/>
  <c r="L1016" i="6"/>
  <c r="H1016" i="6"/>
  <c r="G1016" i="6"/>
  <c r="J1016" i="6"/>
  <c r="F1017" i="6"/>
  <c r="K1015" i="6" l="1"/>
  <c r="M1015" i="6"/>
  <c r="L1017" i="6"/>
  <c r="H1017" i="6"/>
  <c r="G1017" i="6"/>
  <c r="J1017" i="6"/>
  <c r="I1016" i="6"/>
  <c r="F1018" i="6"/>
  <c r="K1016" i="6" l="1"/>
  <c r="M1016" i="6"/>
  <c r="L1018" i="6"/>
  <c r="H1018" i="6"/>
  <c r="G1018" i="6"/>
  <c r="J1018" i="6"/>
  <c r="I1017" i="6"/>
  <c r="F1019" i="6"/>
  <c r="K1017" i="6" l="1"/>
  <c r="M1017" i="6"/>
  <c r="I1018" i="6"/>
  <c r="L1019" i="6"/>
  <c r="H1019" i="6"/>
  <c r="G1019" i="6"/>
  <c r="J1019" i="6"/>
  <c r="F1020" i="6"/>
  <c r="K1018" i="6" l="1"/>
  <c r="M1018" i="6"/>
  <c r="I1019" i="6"/>
  <c r="L1020" i="6"/>
  <c r="H1020" i="6"/>
  <c r="G1020" i="6"/>
  <c r="J1020" i="6"/>
  <c r="F1021" i="6"/>
  <c r="K1019" i="6" l="1"/>
  <c r="M1019" i="6"/>
  <c r="I1020" i="6"/>
  <c r="L1021" i="6"/>
  <c r="H1021" i="6"/>
  <c r="G1021" i="6"/>
  <c r="J1021" i="6"/>
  <c r="F1022" i="6"/>
  <c r="K1020" i="6" l="1"/>
  <c r="M1020" i="6"/>
  <c r="I1021" i="6"/>
  <c r="L1022" i="6"/>
  <c r="H1022" i="6"/>
  <c r="G1022" i="6"/>
  <c r="J1022" i="6"/>
  <c r="F1023" i="6"/>
  <c r="K1021" i="6" l="1"/>
  <c r="M1021" i="6"/>
  <c r="I1022" i="6"/>
  <c r="L1023" i="6"/>
  <c r="H1023" i="6"/>
  <c r="G1023" i="6"/>
  <c r="J1023" i="6"/>
  <c r="F1024" i="6"/>
  <c r="K1022" i="6" l="1"/>
  <c r="M1022" i="6"/>
  <c r="I1023" i="6"/>
  <c r="L1024" i="6"/>
  <c r="H1024" i="6"/>
  <c r="G1024" i="6"/>
  <c r="J1024" i="6"/>
  <c r="F1025" i="6"/>
  <c r="K1023" i="6" l="1"/>
  <c r="M1023" i="6"/>
  <c r="I1024" i="6"/>
  <c r="L1025" i="6"/>
  <c r="H1025" i="6"/>
  <c r="G1025" i="6"/>
  <c r="J1025" i="6"/>
  <c r="F1026" i="6"/>
  <c r="K1024" i="6" l="1"/>
  <c r="M1024" i="6"/>
  <c r="I1025" i="6"/>
  <c r="L1026" i="6"/>
  <c r="H1026" i="6"/>
  <c r="G1026" i="6"/>
  <c r="J1026" i="6"/>
  <c r="F1027" i="6"/>
  <c r="K1025" i="6" l="1"/>
  <c r="M1025" i="6"/>
  <c r="I1026" i="6"/>
  <c r="L1027" i="6"/>
  <c r="H1027" i="6"/>
  <c r="G1027" i="6"/>
  <c r="J1027" i="6"/>
  <c r="F1028" i="6"/>
  <c r="K1026" i="6" l="1"/>
  <c r="M1026" i="6"/>
  <c r="I1027" i="6"/>
  <c r="L1028" i="6"/>
  <c r="H1028" i="6"/>
  <c r="G1028" i="6"/>
  <c r="J1028" i="6"/>
  <c r="F1029" i="6"/>
  <c r="K1027" i="6" l="1"/>
  <c r="M1027" i="6"/>
  <c r="I1028" i="6"/>
  <c r="L1029" i="6"/>
  <c r="H1029" i="6"/>
  <c r="G1029" i="6"/>
  <c r="J1029" i="6"/>
  <c r="F1030" i="6"/>
  <c r="K1028" i="6" l="1"/>
  <c r="M1028" i="6"/>
  <c r="I1029" i="6"/>
  <c r="L1030" i="6"/>
  <c r="H1030" i="6"/>
  <c r="G1030" i="6"/>
  <c r="J1030" i="6"/>
  <c r="F1031" i="6"/>
  <c r="K1029" i="6" l="1"/>
  <c r="M1029" i="6"/>
  <c r="I1030" i="6"/>
  <c r="L1031" i="6"/>
  <c r="H1031" i="6"/>
  <c r="G1031" i="6"/>
  <c r="J1031" i="6"/>
  <c r="F1032" i="6"/>
  <c r="K1030" i="6" l="1"/>
  <c r="M1030" i="6"/>
  <c r="L1032" i="6"/>
  <c r="H1032" i="6"/>
  <c r="G1032" i="6"/>
  <c r="J1032" i="6"/>
  <c r="I1031" i="6"/>
  <c r="F1033" i="6"/>
  <c r="K1031" i="6" l="1"/>
  <c r="M1031" i="6"/>
  <c r="L1033" i="6"/>
  <c r="H1033" i="6"/>
  <c r="G1033" i="6"/>
  <c r="J1033" i="6"/>
  <c r="I1032" i="6"/>
  <c r="F1034" i="6"/>
  <c r="K1032" i="6" l="1"/>
  <c r="M1032" i="6"/>
  <c r="L1034" i="6"/>
  <c r="H1034" i="6"/>
  <c r="G1034" i="6"/>
  <c r="J1034" i="6"/>
  <c r="I1033" i="6"/>
  <c r="F1035" i="6"/>
  <c r="K1033" i="6" l="1"/>
  <c r="M1033" i="6"/>
  <c r="L1035" i="6"/>
  <c r="H1035" i="6"/>
  <c r="G1035" i="6"/>
  <c r="J1035" i="6"/>
  <c r="I1034" i="6"/>
  <c r="F1036" i="6"/>
  <c r="K1034" i="6" l="1"/>
  <c r="M1034" i="6"/>
  <c r="I1035" i="6"/>
  <c r="L1036" i="6"/>
  <c r="H1036" i="6"/>
  <c r="G1036" i="6"/>
  <c r="J1036" i="6"/>
  <c r="F1037" i="6"/>
  <c r="K1035" i="6" l="1"/>
  <c r="M1035" i="6"/>
  <c r="L1037" i="6"/>
  <c r="H1037" i="6"/>
  <c r="G1037" i="6"/>
  <c r="J1037" i="6"/>
  <c r="I1036" i="6"/>
  <c r="F1038" i="6"/>
  <c r="K1036" i="6" l="1"/>
  <c r="M1036" i="6"/>
  <c r="L1038" i="6"/>
  <c r="H1038" i="6"/>
  <c r="G1038" i="6"/>
  <c r="J1038" i="6"/>
  <c r="I1037" i="6"/>
  <c r="F1039" i="6"/>
  <c r="K1037" i="6" l="1"/>
  <c r="M1037" i="6"/>
  <c r="I1038" i="6"/>
  <c r="L1039" i="6"/>
  <c r="H1039" i="6"/>
  <c r="G1039" i="6"/>
  <c r="J1039" i="6"/>
  <c r="F1040" i="6"/>
  <c r="K1038" i="6" l="1"/>
  <c r="M1038" i="6"/>
  <c r="L1040" i="6"/>
  <c r="H1040" i="6"/>
  <c r="G1040" i="6"/>
  <c r="J1040" i="6"/>
  <c r="I1039" i="6"/>
  <c r="F1041" i="6"/>
  <c r="K1039" i="6" l="1"/>
  <c r="M1039" i="6"/>
  <c r="L1041" i="6"/>
  <c r="H1041" i="6"/>
  <c r="G1041" i="6"/>
  <c r="J1041" i="6"/>
  <c r="I1040" i="6"/>
  <c r="F1042" i="6"/>
  <c r="K1040" i="6" l="1"/>
  <c r="M1040" i="6"/>
  <c r="I1041" i="6"/>
  <c r="L1042" i="6"/>
  <c r="H1042" i="6"/>
  <c r="G1042" i="6"/>
  <c r="J1042" i="6"/>
  <c r="F1043" i="6"/>
  <c r="K1041" i="6" l="1"/>
  <c r="M1041" i="6"/>
  <c r="L1043" i="6"/>
  <c r="H1043" i="6"/>
  <c r="G1043" i="6"/>
  <c r="J1043" i="6"/>
  <c r="I1042" i="6"/>
  <c r="F1044" i="6"/>
  <c r="K1042" i="6" l="1"/>
  <c r="M1042" i="6"/>
  <c r="L1044" i="6"/>
  <c r="H1044" i="6"/>
  <c r="G1044" i="6"/>
  <c r="J1044" i="6"/>
  <c r="I1043" i="6"/>
  <c r="F1045" i="6"/>
  <c r="K1043" i="6" l="1"/>
  <c r="M1043" i="6"/>
  <c r="L1045" i="6"/>
  <c r="H1045" i="6"/>
  <c r="G1045" i="6"/>
  <c r="J1045" i="6"/>
  <c r="I1044" i="6"/>
  <c r="F1046" i="6"/>
  <c r="K1044" i="6" l="1"/>
  <c r="M1044" i="6"/>
  <c r="L1046" i="6"/>
  <c r="H1046" i="6"/>
  <c r="G1046" i="6"/>
  <c r="J1046" i="6"/>
  <c r="I1045" i="6"/>
  <c r="F1047" i="6"/>
  <c r="K1045" i="6" l="1"/>
  <c r="M1045" i="6"/>
  <c r="L1047" i="6"/>
  <c r="H1047" i="6"/>
  <c r="G1047" i="6"/>
  <c r="J1047" i="6"/>
  <c r="I1046" i="6"/>
  <c r="F1048" i="6"/>
  <c r="K1046" i="6" l="1"/>
  <c r="M1046" i="6"/>
  <c r="L1048" i="6"/>
  <c r="H1048" i="6"/>
  <c r="G1048" i="6"/>
  <c r="J1048" i="6"/>
  <c r="I1047" i="6"/>
  <c r="F1049" i="6"/>
  <c r="K1047" i="6" l="1"/>
  <c r="M1047" i="6"/>
  <c r="L1049" i="6"/>
  <c r="H1049" i="6"/>
  <c r="G1049" i="6"/>
  <c r="J1049" i="6"/>
  <c r="I1048" i="6"/>
  <c r="F1050" i="6"/>
  <c r="K1048" i="6" l="1"/>
  <c r="M1048" i="6"/>
  <c r="L1050" i="6"/>
  <c r="H1050" i="6"/>
  <c r="G1050" i="6"/>
  <c r="J1050" i="6"/>
  <c r="I1049" i="6"/>
  <c r="F1051" i="6"/>
  <c r="K1049" i="6" l="1"/>
  <c r="M1049" i="6"/>
  <c r="L1051" i="6"/>
  <c r="H1051" i="6"/>
  <c r="G1051" i="6"/>
  <c r="J1051" i="6"/>
  <c r="I1050" i="6"/>
  <c r="F1052" i="6"/>
  <c r="K1050" i="6" l="1"/>
  <c r="M1050" i="6"/>
  <c r="I1051" i="6"/>
  <c r="L1052" i="6"/>
  <c r="H1052" i="6"/>
  <c r="G1052" i="6"/>
  <c r="J1052" i="6"/>
  <c r="F1053" i="6"/>
  <c r="K1051" i="6" l="1"/>
  <c r="M1051" i="6"/>
  <c r="L1053" i="6"/>
  <c r="H1053" i="6"/>
  <c r="G1053" i="6"/>
  <c r="J1053" i="6"/>
  <c r="I1052" i="6"/>
  <c r="F1054" i="6"/>
  <c r="K1052" i="6" l="1"/>
  <c r="M1052" i="6"/>
  <c r="L1054" i="6"/>
  <c r="H1054" i="6"/>
  <c r="G1054" i="6"/>
  <c r="J1054" i="6"/>
  <c r="I1053" i="6"/>
  <c r="F1055" i="6"/>
  <c r="K1053" i="6" l="1"/>
  <c r="M1053" i="6"/>
  <c r="L1055" i="6"/>
  <c r="H1055" i="6"/>
  <c r="G1055" i="6"/>
  <c r="J1055" i="6"/>
  <c r="I1054" i="6"/>
  <c r="F1056" i="6"/>
  <c r="K1054" i="6" l="1"/>
  <c r="M1054" i="6"/>
  <c r="I1055" i="6"/>
  <c r="M1055" i="6" s="1"/>
  <c r="L1056" i="6"/>
  <c r="H1056" i="6"/>
  <c r="G1056" i="6"/>
  <c r="J1056" i="6"/>
  <c r="F1057" i="6"/>
  <c r="K1055" i="6" l="1"/>
  <c r="L1057" i="6"/>
  <c r="H1057" i="6"/>
  <c r="G1057" i="6"/>
  <c r="J1057" i="6"/>
  <c r="I1056" i="6"/>
  <c r="F1058" i="6"/>
  <c r="K1056" i="6" l="1"/>
  <c r="M1056" i="6"/>
  <c r="L1058" i="6"/>
  <c r="H1058" i="6"/>
  <c r="G1058" i="6"/>
  <c r="J1058" i="6"/>
  <c r="I1057" i="6"/>
  <c r="F1059" i="6"/>
  <c r="K1057" i="6" l="1"/>
  <c r="M1057" i="6"/>
  <c r="L1059" i="6"/>
  <c r="H1059" i="6"/>
  <c r="G1059" i="6"/>
  <c r="J1059" i="6"/>
  <c r="I1058" i="6"/>
  <c r="F1060" i="6"/>
  <c r="K1058" i="6" l="1"/>
  <c r="M1058" i="6"/>
  <c r="L1060" i="6"/>
  <c r="H1060" i="6"/>
  <c r="G1060" i="6"/>
  <c r="J1060" i="6"/>
  <c r="I1059" i="6"/>
  <c r="F1061" i="6"/>
  <c r="K1059" i="6" l="1"/>
  <c r="M1059" i="6"/>
  <c r="L1061" i="6"/>
  <c r="H1061" i="6"/>
  <c r="G1061" i="6"/>
  <c r="J1061" i="6"/>
  <c r="I1060" i="6"/>
  <c r="F1062" i="6"/>
  <c r="K1060" i="6" l="1"/>
  <c r="M1060" i="6"/>
  <c r="L1062" i="6"/>
  <c r="H1062" i="6"/>
  <c r="G1062" i="6"/>
  <c r="J1062" i="6"/>
  <c r="I1061" i="6"/>
  <c r="F1063" i="6"/>
  <c r="K1061" i="6" l="1"/>
  <c r="M1061" i="6"/>
  <c r="L1063" i="6"/>
  <c r="H1063" i="6"/>
  <c r="G1063" i="6"/>
  <c r="J1063" i="6"/>
  <c r="I1062" i="6"/>
  <c r="F1064" i="6"/>
  <c r="K1062" i="6" l="1"/>
  <c r="M1062" i="6"/>
  <c r="L1064" i="6"/>
  <c r="H1064" i="6"/>
  <c r="G1064" i="6"/>
  <c r="J1064" i="6"/>
  <c r="I1063" i="6"/>
  <c r="F1065" i="6"/>
  <c r="K1063" i="6" l="1"/>
  <c r="M1063" i="6"/>
  <c r="L1065" i="6"/>
  <c r="H1065" i="6"/>
  <c r="G1065" i="6"/>
  <c r="J1065" i="6"/>
  <c r="I1064" i="6"/>
  <c r="F1066" i="6"/>
  <c r="K1064" i="6" l="1"/>
  <c r="M1064" i="6"/>
  <c r="I1065" i="6"/>
  <c r="L1066" i="6"/>
  <c r="H1066" i="6"/>
  <c r="G1066" i="6"/>
  <c r="J1066" i="6"/>
  <c r="F1067" i="6"/>
  <c r="K1065" i="6" l="1"/>
  <c r="M1065" i="6"/>
  <c r="L1067" i="6"/>
  <c r="H1067" i="6"/>
  <c r="G1067" i="6"/>
  <c r="J1067" i="6"/>
  <c r="I1066" i="6"/>
  <c r="F1068" i="6"/>
  <c r="K1066" i="6" l="1"/>
  <c r="M1066" i="6"/>
  <c r="L1068" i="6"/>
  <c r="H1068" i="6"/>
  <c r="G1068" i="6"/>
  <c r="J1068" i="6"/>
  <c r="I1067" i="6"/>
  <c r="F1069" i="6"/>
  <c r="K1067" i="6" l="1"/>
  <c r="M1067" i="6"/>
  <c r="L1069" i="6"/>
  <c r="H1069" i="6"/>
  <c r="G1069" i="6"/>
  <c r="J1069" i="6"/>
  <c r="I1068" i="6"/>
  <c r="F1070" i="6"/>
  <c r="K1068" i="6" l="1"/>
  <c r="M1068" i="6"/>
  <c r="L1070" i="6"/>
  <c r="H1070" i="6"/>
  <c r="G1070" i="6"/>
  <c r="J1070" i="6"/>
  <c r="I1069" i="6"/>
  <c r="F1071" i="6"/>
  <c r="K1069" i="6" l="1"/>
  <c r="M1069" i="6"/>
  <c r="I1070" i="6"/>
  <c r="M1070" i="6" s="1"/>
  <c r="L1071" i="6"/>
  <c r="H1071" i="6"/>
  <c r="G1071" i="6"/>
  <c r="J1071" i="6"/>
  <c r="F1072" i="6"/>
  <c r="K1070" i="6" l="1"/>
  <c r="L1072" i="6"/>
  <c r="H1072" i="6"/>
  <c r="G1072" i="6"/>
  <c r="J1072" i="6"/>
  <c r="I1071" i="6"/>
  <c r="F1073" i="6"/>
  <c r="K1071" i="6" l="1"/>
  <c r="M1071" i="6"/>
  <c r="L1073" i="6"/>
  <c r="H1073" i="6"/>
  <c r="G1073" i="6"/>
  <c r="J1073" i="6"/>
  <c r="I1072" i="6"/>
  <c r="F1074" i="6"/>
  <c r="K1072" i="6" l="1"/>
  <c r="M1072" i="6"/>
  <c r="I1073" i="6"/>
  <c r="L1074" i="6"/>
  <c r="H1074" i="6"/>
  <c r="G1074" i="6"/>
  <c r="J1074" i="6"/>
  <c r="F1075" i="6"/>
  <c r="K1073" i="6" l="1"/>
  <c r="M1073" i="6"/>
  <c r="L1075" i="6"/>
  <c r="H1075" i="6"/>
  <c r="G1075" i="6"/>
  <c r="J1075" i="6"/>
  <c r="I1074" i="6"/>
  <c r="F1076" i="6"/>
  <c r="K1074" i="6" l="1"/>
  <c r="M1074" i="6"/>
  <c r="I1075" i="6"/>
  <c r="M1075" i="6" s="1"/>
  <c r="L1076" i="6"/>
  <c r="H1076" i="6"/>
  <c r="G1076" i="6"/>
  <c r="J1076" i="6"/>
  <c r="F1077" i="6"/>
  <c r="K1075" i="6" l="1"/>
  <c r="L1077" i="6"/>
  <c r="H1077" i="6"/>
  <c r="G1077" i="6"/>
  <c r="J1077" i="6"/>
  <c r="I1076" i="6"/>
  <c r="F1078" i="6"/>
  <c r="I1077" i="6" l="1"/>
  <c r="M1077" i="6"/>
  <c r="K1076" i="6"/>
  <c r="M1076" i="6"/>
  <c r="K1077" i="6"/>
  <c r="L1078" i="6"/>
  <c r="H1078" i="6"/>
  <c r="G1078" i="6"/>
  <c r="J1078" i="6"/>
  <c r="F1079" i="6"/>
  <c r="L1079" i="6" l="1"/>
  <c r="H1079" i="6"/>
  <c r="G1079" i="6"/>
  <c r="J1079" i="6"/>
  <c r="I1078" i="6"/>
  <c r="F1080" i="6"/>
  <c r="K1078" i="6" l="1"/>
  <c r="M1078" i="6"/>
  <c r="L1080" i="6"/>
  <c r="H1080" i="6"/>
  <c r="G1080" i="6"/>
  <c r="J1080" i="6"/>
  <c r="I1079" i="6"/>
  <c r="F1081" i="6"/>
  <c r="K1079" i="6" l="1"/>
  <c r="M1079" i="6"/>
  <c r="L1081" i="6"/>
  <c r="H1081" i="6"/>
  <c r="G1081" i="6"/>
  <c r="J1081" i="6"/>
  <c r="I1080" i="6"/>
  <c r="F1082" i="6"/>
  <c r="K1080" i="6" l="1"/>
  <c r="M1080" i="6"/>
  <c r="I1081" i="6"/>
  <c r="L1082" i="6"/>
  <c r="H1082" i="6"/>
  <c r="G1082" i="6"/>
  <c r="J1082" i="6"/>
  <c r="F1083" i="6"/>
  <c r="K1081" i="6" l="1"/>
  <c r="M1081" i="6"/>
  <c r="I1082" i="6"/>
  <c r="L1083" i="6"/>
  <c r="H1083" i="6"/>
  <c r="G1083" i="6"/>
  <c r="J1083" i="6"/>
  <c r="F1084" i="6"/>
  <c r="K1082" i="6" l="1"/>
  <c r="M1082" i="6"/>
  <c r="I1083" i="6"/>
  <c r="M1083" i="6" s="1"/>
  <c r="L1084" i="6"/>
  <c r="H1084" i="6"/>
  <c r="G1084" i="6"/>
  <c r="J1084" i="6"/>
  <c r="F1085" i="6"/>
  <c r="K1083" i="6" l="1"/>
  <c r="L1085" i="6"/>
  <c r="H1085" i="6"/>
  <c r="G1085" i="6"/>
  <c r="J1085" i="6"/>
  <c r="I1084" i="6"/>
  <c r="F1086" i="6"/>
  <c r="K1084" i="6" l="1"/>
  <c r="M1084" i="6"/>
  <c r="L1086" i="6"/>
  <c r="H1086" i="6"/>
  <c r="G1086" i="6"/>
  <c r="J1086" i="6"/>
  <c r="I1085" i="6"/>
  <c r="F1087" i="6"/>
  <c r="K1085" i="6" l="1"/>
  <c r="M1085" i="6"/>
  <c r="I1086" i="6"/>
  <c r="L1087" i="6"/>
  <c r="H1087" i="6"/>
  <c r="G1087" i="6"/>
  <c r="J1087" i="6"/>
  <c r="F1088" i="6"/>
  <c r="K1086" i="6" l="1"/>
  <c r="M1086" i="6"/>
  <c r="L1088" i="6"/>
  <c r="H1088" i="6"/>
  <c r="G1088" i="6"/>
  <c r="J1088" i="6"/>
  <c r="I1087" i="6"/>
  <c r="F1089" i="6"/>
  <c r="K1087" i="6" l="1"/>
  <c r="M1087" i="6"/>
  <c r="L1089" i="6"/>
  <c r="H1089" i="6"/>
  <c r="G1089" i="6"/>
  <c r="J1089" i="6"/>
  <c r="I1088" i="6"/>
  <c r="F1090" i="6"/>
  <c r="K1088" i="6" l="1"/>
  <c r="M1088" i="6"/>
  <c r="I1089" i="6"/>
  <c r="L1090" i="6"/>
  <c r="H1090" i="6"/>
  <c r="G1090" i="6"/>
  <c r="J1090" i="6"/>
  <c r="F1091" i="6"/>
  <c r="K1089" i="6" l="1"/>
  <c r="M1089" i="6"/>
  <c r="L1091" i="6"/>
  <c r="H1091" i="6"/>
  <c r="G1091" i="6"/>
  <c r="J1091" i="6"/>
  <c r="I1090" i="6"/>
  <c r="F1092" i="6"/>
  <c r="K1090" i="6" l="1"/>
  <c r="M1090" i="6"/>
  <c r="I1091" i="6"/>
  <c r="L1092" i="6"/>
  <c r="H1092" i="6"/>
  <c r="G1092" i="6"/>
  <c r="J1092" i="6"/>
  <c r="F1093" i="6"/>
  <c r="K1091" i="6" l="1"/>
  <c r="M1091" i="6"/>
  <c r="L1093" i="6"/>
  <c r="H1093" i="6"/>
  <c r="G1093" i="6"/>
  <c r="J1093" i="6"/>
  <c r="I1092" i="6"/>
  <c r="F1094" i="6"/>
  <c r="K1092" i="6" l="1"/>
  <c r="M1092" i="6"/>
  <c r="L1094" i="6"/>
  <c r="H1094" i="6"/>
  <c r="G1094" i="6"/>
  <c r="J1094" i="6"/>
  <c r="I1093" i="6"/>
  <c r="F1095" i="6"/>
  <c r="K1093" i="6" l="1"/>
  <c r="M1093" i="6"/>
  <c r="L1095" i="6"/>
  <c r="H1095" i="6"/>
  <c r="G1095" i="6"/>
  <c r="J1095" i="6"/>
  <c r="I1094" i="6"/>
  <c r="F1096" i="6"/>
  <c r="K1094" i="6" l="1"/>
  <c r="M1094" i="6"/>
  <c r="L1096" i="6"/>
  <c r="H1096" i="6"/>
  <c r="G1096" i="6"/>
  <c r="J1096" i="6"/>
  <c r="I1095" i="6"/>
  <c r="F1097" i="6"/>
  <c r="K1095" i="6" l="1"/>
  <c r="M1095" i="6"/>
  <c r="L1097" i="6"/>
  <c r="H1097" i="6"/>
  <c r="G1097" i="6"/>
  <c r="J1097" i="6"/>
  <c r="I1096" i="6"/>
  <c r="F1098" i="6"/>
  <c r="K1096" i="6" l="1"/>
  <c r="M1096" i="6"/>
  <c r="I1097" i="6"/>
  <c r="L1098" i="6"/>
  <c r="H1098" i="6"/>
  <c r="G1098" i="6"/>
  <c r="J1098" i="6"/>
  <c r="F1099" i="6"/>
  <c r="K1097" i="6" l="1"/>
  <c r="M1097" i="6"/>
  <c r="L1099" i="6"/>
  <c r="H1099" i="6"/>
  <c r="G1099" i="6"/>
  <c r="J1099" i="6"/>
  <c r="I1098" i="6"/>
  <c r="F1100" i="6"/>
  <c r="K1098" i="6" l="1"/>
  <c r="M1098" i="6"/>
  <c r="L1100" i="6"/>
  <c r="H1100" i="6"/>
  <c r="G1100" i="6"/>
  <c r="J1100" i="6"/>
  <c r="I1099" i="6"/>
  <c r="F1101" i="6"/>
  <c r="K1099" i="6" l="1"/>
  <c r="M1099" i="6"/>
  <c r="I1100" i="6"/>
  <c r="L1101" i="6"/>
  <c r="H1101" i="6"/>
  <c r="G1101" i="6"/>
  <c r="J1101" i="6"/>
  <c r="F1102" i="6"/>
  <c r="K1100" i="6" l="1"/>
  <c r="M1100" i="6"/>
  <c r="L1102" i="6"/>
  <c r="H1102" i="6"/>
  <c r="G1102" i="6"/>
  <c r="J1102" i="6"/>
  <c r="I1101" i="6"/>
  <c r="F1103" i="6"/>
  <c r="K1101" i="6" l="1"/>
  <c r="M1101" i="6"/>
  <c r="L1103" i="6"/>
  <c r="H1103" i="6"/>
  <c r="G1103" i="6"/>
  <c r="J1103" i="6"/>
  <c r="I1102" i="6"/>
  <c r="F1104" i="6"/>
  <c r="K1102" i="6" l="1"/>
  <c r="M1102" i="6"/>
  <c r="L1104" i="6"/>
  <c r="H1104" i="6"/>
  <c r="G1104" i="6"/>
  <c r="J1104" i="6"/>
  <c r="I1103" i="6"/>
  <c r="F1105" i="6"/>
  <c r="K1103" i="6" l="1"/>
  <c r="M1103" i="6"/>
  <c r="L1105" i="6"/>
  <c r="H1105" i="6"/>
  <c r="G1105" i="6"/>
  <c r="J1105" i="6"/>
  <c r="I1104" i="6"/>
  <c r="F1106" i="6"/>
  <c r="K1104" i="6" l="1"/>
  <c r="M1104" i="6"/>
  <c r="I1105" i="6"/>
  <c r="L1106" i="6"/>
  <c r="H1106" i="6"/>
  <c r="G1106" i="6"/>
  <c r="J1106" i="6"/>
  <c r="F1107" i="6"/>
  <c r="K1105" i="6" l="1"/>
  <c r="M1105" i="6"/>
  <c r="L1107" i="6"/>
  <c r="H1107" i="6"/>
  <c r="G1107" i="6"/>
  <c r="J1107" i="6"/>
  <c r="I1106" i="6"/>
  <c r="F1108" i="6"/>
  <c r="K1106" i="6" l="1"/>
  <c r="M1106" i="6"/>
  <c r="L1108" i="6"/>
  <c r="H1108" i="6"/>
  <c r="G1108" i="6"/>
  <c r="J1108" i="6"/>
  <c r="I1107" i="6"/>
  <c r="F1109" i="6"/>
  <c r="K1107" i="6" l="1"/>
  <c r="M1107" i="6"/>
  <c r="L1109" i="6"/>
  <c r="H1109" i="6"/>
  <c r="G1109" i="6"/>
  <c r="J1109" i="6"/>
  <c r="I1108" i="6"/>
  <c r="F1110" i="6"/>
  <c r="K1108" i="6" l="1"/>
  <c r="M1108" i="6"/>
  <c r="I1109" i="6"/>
  <c r="M1109" i="6" s="1"/>
  <c r="L1110" i="6"/>
  <c r="H1110" i="6"/>
  <c r="G1110" i="6"/>
  <c r="J1110" i="6"/>
  <c r="F1111" i="6"/>
  <c r="K1109" i="6" l="1"/>
  <c r="L1111" i="6"/>
  <c r="H1111" i="6"/>
  <c r="G1111" i="6"/>
  <c r="J1111" i="6"/>
  <c r="I1110" i="6"/>
  <c r="F1112" i="6"/>
  <c r="I1111" i="6" l="1"/>
  <c r="M1111" i="6" s="1"/>
  <c r="K1110" i="6"/>
  <c r="M1110" i="6"/>
  <c r="K1111" i="6"/>
  <c r="L1112" i="6"/>
  <c r="H1112" i="6"/>
  <c r="G1112" i="6"/>
  <c r="J1112" i="6"/>
  <c r="F1113" i="6"/>
  <c r="L1113" i="6" l="1"/>
  <c r="H1113" i="6"/>
  <c r="G1113" i="6"/>
  <c r="J1113" i="6"/>
  <c r="I1112" i="6"/>
  <c r="F1114" i="6"/>
  <c r="K1112" i="6" l="1"/>
  <c r="M1112" i="6"/>
  <c r="L1114" i="6"/>
  <c r="H1114" i="6"/>
  <c r="G1114" i="6"/>
  <c r="J1114" i="6"/>
  <c r="I1113" i="6"/>
  <c r="F1115" i="6"/>
  <c r="K1113" i="6" l="1"/>
  <c r="M1113" i="6"/>
  <c r="L1115" i="6"/>
  <c r="H1115" i="6"/>
  <c r="G1115" i="6"/>
  <c r="J1115" i="6"/>
  <c r="I1114" i="6"/>
  <c r="F1116" i="6"/>
  <c r="K1114" i="6" l="1"/>
  <c r="M1114" i="6"/>
  <c r="L1116" i="6"/>
  <c r="H1116" i="6"/>
  <c r="G1116" i="6"/>
  <c r="J1116" i="6"/>
  <c r="I1115" i="6"/>
  <c r="F1117" i="6"/>
  <c r="K1115" i="6" l="1"/>
  <c r="M1115" i="6"/>
  <c r="L1117" i="6"/>
  <c r="H1117" i="6"/>
  <c r="G1117" i="6"/>
  <c r="J1117" i="6"/>
  <c r="I1116" i="6"/>
  <c r="F1118" i="6"/>
  <c r="K1116" i="6" l="1"/>
  <c r="M1116" i="6"/>
  <c r="I1117" i="6"/>
  <c r="L1118" i="6"/>
  <c r="H1118" i="6"/>
  <c r="G1118" i="6"/>
  <c r="J1118" i="6"/>
  <c r="F1119" i="6"/>
  <c r="K1117" i="6" l="1"/>
  <c r="M1117" i="6"/>
  <c r="L1119" i="6"/>
  <c r="H1119" i="6"/>
  <c r="G1119" i="6"/>
  <c r="J1119" i="6"/>
  <c r="I1118" i="6"/>
  <c r="F1120" i="6"/>
  <c r="K1118" i="6" l="1"/>
  <c r="M1118" i="6"/>
  <c r="I1119" i="6"/>
  <c r="M1119" i="6" s="1"/>
  <c r="L1120" i="6"/>
  <c r="H1120" i="6"/>
  <c r="G1120" i="6"/>
  <c r="J1120" i="6"/>
  <c r="F1121" i="6"/>
  <c r="K1119" i="6" l="1"/>
  <c r="L1121" i="6"/>
  <c r="H1121" i="6"/>
  <c r="G1121" i="6"/>
  <c r="J1121" i="6"/>
  <c r="I1120" i="6"/>
  <c r="F1122" i="6"/>
  <c r="K1120" i="6" l="1"/>
  <c r="M1120" i="6"/>
  <c r="L1122" i="6"/>
  <c r="H1122" i="6"/>
  <c r="G1122" i="6"/>
  <c r="J1122" i="6"/>
  <c r="I1121" i="6"/>
  <c r="F1123" i="6"/>
  <c r="K1121" i="6" l="1"/>
  <c r="M1121" i="6"/>
  <c r="L1123" i="6"/>
  <c r="H1123" i="6"/>
  <c r="G1123" i="6"/>
  <c r="J1123" i="6"/>
  <c r="I1122" i="6"/>
  <c r="F1124" i="6"/>
  <c r="K1122" i="6" l="1"/>
  <c r="M1122" i="6"/>
  <c r="L1124" i="6"/>
  <c r="H1124" i="6"/>
  <c r="G1124" i="6"/>
  <c r="J1124" i="6"/>
  <c r="I1123" i="6"/>
  <c r="F1125" i="6"/>
  <c r="K1123" i="6" l="1"/>
  <c r="M1123" i="6"/>
  <c r="L1125" i="6"/>
  <c r="H1125" i="6"/>
  <c r="G1125" i="6"/>
  <c r="J1125" i="6"/>
  <c r="I1124" i="6"/>
  <c r="F1126" i="6"/>
  <c r="K1124" i="6" l="1"/>
  <c r="M1124" i="6"/>
  <c r="I1125" i="6"/>
  <c r="L1126" i="6"/>
  <c r="H1126" i="6"/>
  <c r="G1126" i="6"/>
  <c r="J1126" i="6"/>
  <c r="F1127" i="6"/>
  <c r="K1125" i="6" l="1"/>
  <c r="M1125" i="6"/>
  <c r="L1127" i="6"/>
  <c r="H1127" i="6"/>
  <c r="G1127" i="6"/>
  <c r="J1127" i="6"/>
  <c r="I1126" i="6"/>
  <c r="F1128" i="6"/>
  <c r="K1126" i="6" l="1"/>
  <c r="M1126" i="6"/>
  <c r="I1127" i="6"/>
  <c r="M1127" i="6" s="1"/>
  <c r="L1128" i="6"/>
  <c r="H1128" i="6"/>
  <c r="G1128" i="6"/>
  <c r="J1128" i="6"/>
  <c r="F1129" i="6"/>
  <c r="K1127" i="6" l="1"/>
  <c r="L1129" i="6"/>
  <c r="H1129" i="6"/>
  <c r="G1129" i="6"/>
  <c r="J1129" i="6"/>
  <c r="I1128" i="6"/>
  <c r="F1130" i="6"/>
  <c r="K1128" i="6" l="1"/>
  <c r="M1128" i="6"/>
  <c r="L1130" i="6"/>
  <c r="H1130" i="6"/>
  <c r="G1130" i="6"/>
  <c r="J1130" i="6"/>
  <c r="I1129" i="6"/>
  <c r="F1131" i="6"/>
  <c r="K1129" i="6" l="1"/>
  <c r="M1129" i="6"/>
  <c r="L1131" i="6"/>
  <c r="H1131" i="6"/>
  <c r="G1131" i="6"/>
  <c r="J1131" i="6"/>
  <c r="I1130" i="6"/>
  <c r="F1132" i="6"/>
  <c r="K1130" i="6" l="1"/>
  <c r="M1130" i="6"/>
  <c r="L1132" i="6"/>
  <c r="H1132" i="6"/>
  <c r="G1132" i="6"/>
  <c r="J1132" i="6"/>
  <c r="I1131" i="6"/>
  <c r="F1133" i="6"/>
  <c r="K1131" i="6" l="1"/>
  <c r="M1131" i="6"/>
  <c r="L1133" i="6"/>
  <c r="H1133" i="6"/>
  <c r="G1133" i="6"/>
  <c r="J1133" i="6"/>
  <c r="I1132" i="6"/>
  <c r="F1134" i="6"/>
  <c r="K1132" i="6" l="1"/>
  <c r="M1132" i="6"/>
  <c r="I1133" i="6"/>
  <c r="M1133" i="6" s="1"/>
  <c r="L1134" i="6"/>
  <c r="H1134" i="6"/>
  <c r="G1134" i="6"/>
  <c r="J1134" i="6"/>
  <c r="F1135" i="6"/>
  <c r="K1133" i="6" l="1"/>
  <c r="L1135" i="6"/>
  <c r="H1135" i="6"/>
  <c r="G1135" i="6"/>
  <c r="J1135" i="6"/>
  <c r="I1134" i="6"/>
  <c r="F1136" i="6"/>
  <c r="I1135" i="6" l="1"/>
  <c r="M1135" i="6"/>
  <c r="K1134" i="6"/>
  <c r="M1134" i="6"/>
  <c r="K1135" i="6"/>
  <c r="L1136" i="6"/>
  <c r="H1136" i="6"/>
  <c r="G1136" i="6"/>
  <c r="J1136" i="6"/>
  <c r="F1137" i="6"/>
  <c r="L1137" i="6" l="1"/>
  <c r="H1137" i="6"/>
  <c r="G1137" i="6"/>
  <c r="J1137" i="6"/>
  <c r="I1136" i="6"/>
  <c r="F1138" i="6"/>
  <c r="I1137" i="6" l="1"/>
  <c r="M1137" i="6" s="1"/>
  <c r="K1136" i="6"/>
  <c r="M1136" i="6"/>
  <c r="K1137" i="6"/>
  <c r="L1138" i="6"/>
  <c r="H1138" i="6"/>
  <c r="G1138" i="6"/>
  <c r="J1138" i="6"/>
  <c r="F1139" i="6"/>
  <c r="L1139" i="6" l="1"/>
  <c r="H1139" i="6"/>
  <c r="G1139" i="6"/>
  <c r="J1139" i="6"/>
  <c r="I1138" i="6"/>
  <c r="F1140" i="6"/>
  <c r="I1139" i="6" l="1"/>
  <c r="M1139" i="6"/>
  <c r="K1138" i="6"/>
  <c r="M1138" i="6"/>
  <c r="K1139" i="6"/>
  <c r="L1140" i="6"/>
  <c r="H1140" i="6"/>
  <c r="G1140" i="6"/>
  <c r="J1140" i="6"/>
  <c r="F1141" i="6"/>
  <c r="L1141" i="6" l="1"/>
  <c r="H1141" i="6"/>
  <c r="G1141" i="6"/>
  <c r="J1141" i="6"/>
  <c r="I1140" i="6"/>
  <c r="F1142" i="6"/>
  <c r="I1141" i="6" l="1"/>
  <c r="M1141" i="6"/>
  <c r="K1140" i="6"/>
  <c r="M1140" i="6"/>
  <c r="K1141" i="6"/>
  <c r="L1142" i="6"/>
  <c r="H1142" i="6"/>
  <c r="G1142" i="6"/>
  <c r="J1142" i="6"/>
  <c r="F1143" i="6"/>
  <c r="L1143" i="6" l="1"/>
  <c r="H1143" i="6"/>
  <c r="G1143" i="6"/>
  <c r="J1143" i="6"/>
  <c r="I1142" i="6"/>
  <c r="F1144" i="6"/>
  <c r="K1142" i="6" l="1"/>
  <c r="M1142" i="6"/>
  <c r="L1144" i="6"/>
  <c r="H1144" i="6"/>
  <c r="G1144" i="6"/>
  <c r="J1144" i="6"/>
  <c r="I1143" i="6"/>
  <c r="F1145" i="6"/>
  <c r="K1143" i="6" l="1"/>
  <c r="M1143" i="6"/>
  <c r="L1145" i="6"/>
  <c r="H1145" i="6"/>
  <c r="G1145" i="6"/>
  <c r="J1145" i="6"/>
  <c r="I1144" i="6"/>
  <c r="F1146" i="6"/>
  <c r="K1144" i="6" l="1"/>
  <c r="M1144" i="6"/>
  <c r="L1146" i="6"/>
  <c r="H1146" i="6"/>
  <c r="G1146" i="6"/>
  <c r="J1146" i="6"/>
  <c r="I1145" i="6"/>
  <c r="F1147" i="6"/>
  <c r="K1145" i="6" l="1"/>
  <c r="M1145" i="6"/>
  <c r="L1147" i="6"/>
  <c r="H1147" i="6"/>
  <c r="G1147" i="6"/>
  <c r="J1147" i="6"/>
  <c r="I1146" i="6"/>
  <c r="F1148" i="6"/>
  <c r="K1146" i="6" l="1"/>
  <c r="M1146" i="6"/>
  <c r="I1147" i="6"/>
  <c r="L1148" i="6"/>
  <c r="H1148" i="6"/>
  <c r="G1148" i="6"/>
  <c r="J1148" i="6"/>
  <c r="F1149" i="6"/>
  <c r="K1147" i="6" l="1"/>
  <c r="M1147" i="6"/>
  <c r="L1149" i="6"/>
  <c r="H1149" i="6"/>
  <c r="G1149" i="6"/>
  <c r="J1149" i="6"/>
  <c r="I1148" i="6"/>
  <c r="F1150" i="6"/>
  <c r="K1148" i="6" l="1"/>
  <c r="M1148" i="6"/>
  <c r="L1150" i="6"/>
  <c r="H1150" i="6"/>
  <c r="G1150" i="6"/>
  <c r="J1150" i="6"/>
  <c r="I1149" i="6"/>
  <c r="F1151" i="6"/>
  <c r="K1149" i="6" l="1"/>
  <c r="M1149" i="6"/>
  <c r="L1151" i="6"/>
  <c r="H1151" i="6"/>
  <c r="G1151" i="6"/>
  <c r="J1151" i="6"/>
  <c r="I1150" i="6"/>
  <c r="F1152" i="6"/>
  <c r="K1150" i="6" l="1"/>
  <c r="M1150" i="6"/>
  <c r="L1152" i="6"/>
  <c r="H1152" i="6"/>
  <c r="G1152" i="6"/>
  <c r="J1152" i="6"/>
  <c r="I1151" i="6"/>
  <c r="F1153" i="6"/>
  <c r="K1151" i="6" l="1"/>
  <c r="M1151" i="6"/>
  <c r="L1153" i="6"/>
  <c r="H1153" i="6"/>
  <c r="G1153" i="6"/>
  <c r="J1153" i="6"/>
  <c r="I1152" i="6"/>
  <c r="F1154" i="6"/>
  <c r="K1152" i="6" l="1"/>
  <c r="M1152" i="6"/>
  <c r="L1154" i="6"/>
  <c r="H1154" i="6"/>
  <c r="G1154" i="6"/>
  <c r="J1154" i="6"/>
  <c r="I1153" i="6"/>
  <c r="F1155" i="6"/>
  <c r="K1153" i="6" l="1"/>
  <c r="M1153" i="6"/>
  <c r="I1154" i="6"/>
  <c r="L1155" i="6"/>
  <c r="H1155" i="6"/>
  <c r="G1155" i="6"/>
  <c r="J1155" i="6"/>
  <c r="F1156" i="6"/>
  <c r="K1154" i="6" l="1"/>
  <c r="M1154" i="6"/>
  <c r="I1155" i="6"/>
  <c r="L1156" i="6"/>
  <c r="H1156" i="6"/>
  <c r="G1156" i="6"/>
  <c r="J1156" i="6"/>
  <c r="F1157" i="6"/>
  <c r="K1155" i="6" l="1"/>
  <c r="M1155" i="6"/>
  <c r="L1157" i="6"/>
  <c r="H1157" i="6"/>
  <c r="G1157" i="6"/>
  <c r="J1157" i="6"/>
  <c r="I1156" i="6"/>
  <c r="F1158" i="6"/>
  <c r="K1156" i="6" l="1"/>
  <c r="M1156" i="6"/>
  <c r="L1158" i="6"/>
  <c r="H1158" i="6"/>
  <c r="G1158" i="6"/>
  <c r="J1158" i="6"/>
  <c r="I1157" i="6"/>
  <c r="F1159" i="6"/>
  <c r="K1157" i="6" l="1"/>
  <c r="M1157" i="6"/>
  <c r="L1159" i="6"/>
  <c r="H1159" i="6"/>
  <c r="G1159" i="6"/>
  <c r="J1159" i="6"/>
  <c r="I1158" i="6"/>
  <c r="F1160" i="6"/>
  <c r="K1158" i="6" l="1"/>
  <c r="M1158" i="6"/>
  <c r="L1160" i="6"/>
  <c r="H1160" i="6"/>
  <c r="G1160" i="6"/>
  <c r="J1160" i="6"/>
  <c r="I1159" i="6"/>
  <c r="F1161" i="6"/>
  <c r="K1159" i="6" l="1"/>
  <c r="M1159" i="6"/>
  <c r="I1160" i="6"/>
  <c r="L1161" i="6"/>
  <c r="H1161" i="6"/>
  <c r="G1161" i="6"/>
  <c r="J1161" i="6"/>
  <c r="F1162" i="6"/>
  <c r="K1160" i="6" l="1"/>
  <c r="M1160" i="6"/>
  <c r="L1162" i="6"/>
  <c r="H1162" i="6"/>
  <c r="G1162" i="6"/>
  <c r="J1162" i="6"/>
  <c r="I1161" i="6"/>
  <c r="F1163" i="6"/>
  <c r="K1161" i="6" l="1"/>
  <c r="M1161" i="6"/>
  <c r="L1163" i="6"/>
  <c r="H1163" i="6"/>
  <c r="G1163" i="6"/>
  <c r="J1163" i="6"/>
  <c r="I1162" i="6"/>
  <c r="F1164" i="6"/>
  <c r="K1162" i="6" l="1"/>
  <c r="M1162" i="6"/>
  <c r="L1164" i="6"/>
  <c r="H1164" i="6"/>
  <c r="G1164" i="6"/>
  <c r="J1164" i="6"/>
  <c r="I1163" i="6"/>
  <c r="F1165" i="6"/>
  <c r="K1163" i="6" l="1"/>
  <c r="M1163" i="6"/>
  <c r="I1164" i="6"/>
  <c r="L1165" i="6"/>
  <c r="H1165" i="6"/>
  <c r="G1165" i="6"/>
  <c r="J1165" i="6"/>
  <c r="F1166" i="6"/>
  <c r="K1164" i="6" l="1"/>
  <c r="M1164" i="6"/>
  <c r="L1166" i="6"/>
  <c r="H1166" i="6"/>
  <c r="G1166" i="6"/>
  <c r="J1166" i="6"/>
  <c r="I1165" i="6"/>
  <c r="F1167" i="6"/>
  <c r="K1165" i="6" l="1"/>
  <c r="M1165" i="6"/>
  <c r="L1167" i="6"/>
  <c r="H1167" i="6"/>
  <c r="G1167" i="6"/>
  <c r="J1167" i="6"/>
  <c r="I1166" i="6"/>
  <c r="F1168" i="6"/>
  <c r="K1166" i="6" l="1"/>
  <c r="M1166" i="6"/>
  <c r="I1167" i="6"/>
  <c r="L1168" i="6"/>
  <c r="H1168" i="6"/>
  <c r="G1168" i="6"/>
  <c r="J1168" i="6"/>
  <c r="F1169" i="6"/>
  <c r="K1167" i="6" l="1"/>
  <c r="M1167" i="6"/>
  <c r="L1169" i="6"/>
  <c r="H1169" i="6"/>
  <c r="G1169" i="6"/>
  <c r="J1169" i="6"/>
  <c r="I1168" i="6"/>
  <c r="F1170" i="6"/>
  <c r="K1168" i="6" l="1"/>
  <c r="M1168" i="6"/>
  <c r="L1170" i="6"/>
  <c r="H1170" i="6"/>
  <c r="G1170" i="6"/>
  <c r="J1170" i="6"/>
  <c r="I1169" i="6"/>
  <c r="F1171" i="6"/>
  <c r="K1169" i="6" l="1"/>
  <c r="M1169" i="6"/>
  <c r="L1171" i="6"/>
  <c r="H1171" i="6"/>
  <c r="G1171" i="6"/>
  <c r="J1171" i="6"/>
  <c r="I1170" i="6"/>
  <c r="F1172" i="6"/>
  <c r="K1170" i="6" l="1"/>
  <c r="M1170" i="6"/>
  <c r="I1171" i="6"/>
  <c r="M1171" i="6" s="1"/>
  <c r="L1172" i="6"/>
  <c r="H1172" i="6"/>
  <c r="G1172" i="6"/>
  <c r="J1172" i="6"/>
  <c r="F1173" i="6"/>
  <c r="K1171" i="6" l="1"/>
  <c r="L1173" i="6"/>
  <c r="H1173" i="6"/>
  <c r="G1173" i="6"/>
  <c r="J1173" i="6"/>
  <c r="I1172" i="6"/>
  <c r="F1174" i="6"/>
  <c r="K1172" i="6" l="1"/>
  <c r="M1172" i="6"/>
  <c r="L1174" i="6"/>
  <c r="H1174" i="6"/>
  <c r="G1174" i="6"/>
  <c r="J1174" i="6"/>
  <c r="I1173" i="6"/>
  <c r="F1175" i="6"/>
  <c r="K1173" i="6" l="1"/>
  <c r="M1173" i="6"/>
  <c r="L1175" i="6"/>
  <c r="H1175" i="6"/>
  <c r="G1175" i="6"/>
  <c r="J1175" i="6"/>
  <c r="I1174" i="6"/>
  <c r="F1176" i="6"/>
  <c r="K1174" i="6" l="1"/>
  <c r="M1174" i="6"/>
  <c r="L1176" i="6"/>
  <c r="H1176" i="6"/>
  <c r="G1176" i="6"/>
  <c r="J1176" i="6"/>
  <c r="I1175" i="6"/>
  <c r="F1177" i="6"/>
  <c r="K1175" i="6" l="1"/>
  <c r="M1175" i="6"/>
  <c r="L1177" i="6"/>
  <c r="H1177" i="6"/>
  <c r="G1177" i="6"/>
  <c r="J1177" i="6"/>
  <c r="I1176" i="6"/>
  <c r="F1178" i="6"/>
  <c r="K1176" i="6" l="1"/>
  <c r="M1176" i="6"/>
  <c r="L1178" i="6"/>
  <c r="H1178" i="6"/>
  <c r="G1178" i="6"/>
  <c r="J1178" i="6"/>
  <c r="I1177" i="6"/>
  <c r="F1179" i="6"/>
  <c r="K1177" i="6" l="1"/>
  <c r="M1177" i="6"/>
  <c r="I1178" i="6"/>
  <c r="L1179" i="6"/>
  <c r="H1179" i="6"/>
  <c r="G1179" i="6"/>
  <c r="J1179" i="6"/>
  <c r="F1180" i="6"/>
  <c r="K1178" i="6" l="1"/>
  <c r="M1178" i="6"/>
  <c r="L1180" i="6"/>
  <c r="H1180" i="6"/>
  <c r="G1180" i="6"/>
  <c r="J1180" i="6"/>
  <c r="I1179" i="6"/>
  <c r="F1181" i="6"/>
  <c r="K1179" i="6" l="1"/>
  <c r="M1179" i="6"/>
  <c r="L1181" i="6"/>
  <c r="H1181" i="6"/>
  <c r="G1181" i="6"/>
  <c r="J1181" i="6"/>
  <c r="I1180" i="6"/>
  <c r="F1182" i="6"/>
  <c r="K1180" i="6" l="1"/>
  <c r="M1180" i="6"/>
  <c r="L1182" i="6"/>
  <c r="H1182" i="6"/>
  <c r="G1182" i="6"/>
  <c r="J1182" i="6"/>
  <c r="I1181" i="6"/>
  <c r="F1183" i="6"/>
  <c r="K1181" i="6" l="1"/>
  <c r="M1181" i="6"/>
  <c r="L1183" i="6"/>
  <c r="H1183" i="6"/>
  <c r="G1183" i="6"/>
  <c r="J1183" i="6"/>
  <c r="I1182" i="6"/>
  <c r="F1184" i="6"/>
  <c r="K1182" i="6" l="1"/>
  <c r="M1182" i="6"/>
  <c r="L1184" i="6"/>
  <c r="H1184" i="6"/>
  <c r="G1184" i="6"/>
  <c r="J1184" i="6"/>
  <c r="I1183" i="6"/>
  <c r="F1185" i="6"/>
  <c r="K1183" i="6" l="1"/>
  <c r="M1183" i="6"/>
  <c r="L1185" i="6"/>
  <c r="H1185" i="6"/>
  <c r="G1185" i="6"/>
  <c r="J1185" i="6"/>
  <c r="I1184" i="6"/>
  <c r="F1186" i="6"/>
  <c r="K1184" i="6" l="1"/>
  <c r="M1184" i="6"/>
  <c r="L1186" i="6"/>
  <c r="H1186" i="6"/>
  <c r="G1186" i="6"/>
  <c r="J1186" i="6"/>
  <c r="I1185" i="6"/>
  <c r="F1187" i="6"/>
  <c r="K1185" i="6" l="1"/>
  <c r="M1185" i="6"/>
  <c r="L1187" i="6"/>
  <c r="H1187" i="6"/>
  <c r="G1187" i="6"/>
  <c r="J1187" i="6"/>
  <c r="I1186" i="6"/>
  <c r="F1188" i="6"/>
  <c r="K1186" i="6" l="1"/>
  <c r="M1186" i="6"/>
  <c r="L1188" i="6"/>
  <c r="H1188" i="6"/>
  <c r="G1188" i="6"/>
  <c r="J1188" i="6"/>
  <c r="I1187" i="6"/>
  <c r="F1189" i="6"/>
  <c r="K1187" i="6" l="1"/>
  <c r="M1187" i="6"/>
  <c r="L1189" i="6"/>
  <c r="H1189" i="6"/>
  <c r="G1189" i="6"/>
  <c r="J1189" i="6"/>
  <c r="I1188" i="6"/>
  <c r="F1190" i="6"/>
  <c r="K1188" i="6" l="1"/>
  <c r="M1188" i="6"/>
  <c r="L1190" i="6"/>
  <c r="H1190" i="6"/>
  <c r="G1190" i="6"/>
  <c r="J1190" i="6"/>
  <c r="I1189" i="6"/>
  <c r="F1191" i="6"/>
  <c r="K1189" i="6" l="1"/>
  <c r="M1189" i="6"/>
  <c r="L1191" i="6"/>
  <c r="H1191" i="6"/>
  <c r="G1191" i="6"/>
  <c r="J1191" i="6"/>
  <c r="I1190" i="6"/>
  <c r="F1192" i="6"/>
  <c r="K1190" i="6" l="1"/>
  <c r="M1190" i="6"/>
  <c r="I1191" i="6"/>
  <c r="L1192" i="6"/>
  <c r="H1192" i="6"/>
  <c r="G1192" i="6"/>
  <c r="J1192" i="6"/>
  <c r="F1193" i="6"/>
  <c r="K1191" i="6" l="1"/>
  <c r="M1191" i="6"/>
  <c r="L1193" i="6"/>
  <c r="H1193" i="6"/>
  <c r="G1193" i="6"/>
  <c r="J1193" i="6"/>
  <c r="I1192" i="6"/>
  <c r="F1194" i="6"/>
  <c r="K1192" i="6" l="1"/>
  <c r="M1192" i="6"/>
  <c r="L1194" i="6"/>
  <c r="H1194" i="6"/>
  <c r="G1194" i="6"/>
  <c r="J1194" i="6"/>
  <c r="I1193" i="6"/>
  <c r="F1195" i="6"/>
  <c r="K1193" i="6" l="1"/>
  <c r="M1193" i="6"/>
  <c r="I1194" i="6"/>
  <c r="L1195" i="6"/>
  <c r="H1195" i="6"/>
  <c r="G1195" i="6"/>
  <c r="J1195" i="6"/>
  <c r="F1196" i="6"/>
  <c r="K1194" i="6" l="1"/>
  <c r="M1194" i="6"/>
  <c r="L1196" i="6"/>
  <c r="H1196" i="6"/>
  <c r="G1196" i="6"/>
  <c r="J1196" i="6"/>
  <c r="I1195" i="6"/>
  <c r="F1197" i="6"/>
  <c r="K1195" i="6" l="1"/>
  <c r="M1195" i="6"/>
  <c r="L1197" i="6"/>
  <c r="H1197" i="6"/>
  <c r="G1197" i="6"/>
  <c r="J1197" i="6"/>
  <c r="I1196" i="6"/>
  <c r="F1198" i="6"/>
  <c r="K1196" i="6" l="1"/>
  <c r="M1196" i="6"/>
  <c r="L1198" i="6"/>
  <c r="H1198" i="6"/>
  <c r="G1198" i="6"/>
  <c r="J1198" i="6"/>
  <c r="I1197" i="6"/>
  <c r="F1199" i="6"/>
  <c r="K1197" i="6" l="1"/>
  <c r="M1197" i="6"/>
  <c r="I1198" i="6"/>
  <c r="M1198" i="6" s="1"/>
  <c r="L1199" i="6"/>
  <c r="H1199" i="6"/>
  <c r="G1199" i="6"/>
  <c r="J1199" i="6"/>
  <c r="F1200" i="6"/>
  <c r="K1198" i="6" l="1"/>
  <c r="L1200" i="6"/>
  <c r="H1200" i="6"/>
  <c r="G1200" i="6"/>
  <c r="J1200" i="6"/>
  <c r="I1199" i="6"/>
  <c r="F1201" i="6"/>
  <c r="K1199" i="6" l="1"/>
  <c r="M1199" i="6"/>
  <c r="L1201" i="6"/>
  <c r="H1201" i="6"/>
  <c r="G1201" i="6"/>
  <c r="J1201" i="6"/>
  <c r="I1200" i="6"/>
  <c r="F1202" i="6"/>
  <c r="K1200" i="6" l="1"/>
  <c r="M1200" i="6"/>
  <c r="L1202" i="6"/>
  <c r="H1202" i="6"/>
  <c r="G1202" i="6"/>
  <c r="J1202" i="6"/>
  <c r="I1201" i="6"/>
  <c r="F1203" i="6"/>
  <c r="K1201" i="6" l="1"/>
  <c r="M1201" i="6"/>
  <c r="I1202" i="6"/>
  <c r="M1202" i="6" s="1"/>
  <c r="L1203" i="6"/>
  <c r="H1203" i="6"/>
  <c r="G1203" i="6"/>
  <c r="J1203" i="6"/>
  <c r="F1204" i="6"/>
  <c r="K1202" i="6" l="1"/>
  <c r="L1204" i="6"/>
  <c r="H1204" i="6"/>
  <c r="G1204" i="6"/>
  <c r="J1204" i="6"/>
  <c r="I1203" i="6"/>
  <c r="F1205" i="6"/>
  <c r="K1203" i="6" l="1"/>
  <c r="M1203" i="6"/>
  <c r="L1205" i="6"/>
  <c r="H1205" i="6"/>
  <c r="G1205" i="6"/>
  <c r="J1205" i="6"/>
  <c r="I1204" i="6"/>
  <c r="F1206" i="6"/>
  <c r="K1204" i="6" l="1"/>
  <c r="M1204" i="6"/>
  <c r="L1206" i="6"/>
  <c r="H1206" i="6"/>
  <c r="G1206" i="6"/>
  <c r="J1206" i="6"/>
  <c r="I1205" i="6"/>
  <c r="F1207" i="6"/>
  <c r="K1205" i="6" l="1"/>
  <c r="M1205" i="6"/>
  <c r="I1206" i="6"/>
  <c r="M1206" i="6" s="1"/>
  <c r="L1207" i="6"/>
  <c r="H1207" i="6"/>
  <c r="G1207" i="6"/>
  <c r="J1207" i="6"/>
  <c r="F1208" i="6"/>
  <c r="K1206" i="6" l="1"/>
  <c r="L1208" i="6"/>
  <c r="H1208" i="6"/>
  <c r="G1208" i="6"/>
  <c r="J1208" i="6"/>
  <c r="I1207" i="6"/>
  <c r="F1209" i="6"/>
  <c r="K1207" i="6" l="1"/>
  <c r="M1207" i="6"/>
  <c r="L1209" i="6"/>
  <c r="H1209" i="6"/>
  <c r="G1209" i="6"/>
  <c r="J1209" i="6"/>
  <c r="I1208" i="6"/>
  <c r="F1210" i="6"/>
  <c r="K1208" i="6" l="1"/>
  <c r="M1208" i="6"/>
  <c r="L1210" i="6"/>
  <c r="H1210" i="6"/>
  <c r="G1210" i="6"/>
  <c r="J1210" i="6"/>
  <c r="I1209" i="6"/>
  <c r="F1211" i="6"/>
  <c r="K1209" i="6" l="1"/>
  <c r="M1209" i="6"/>
  <c r="I1210" i="6"/>
  <c r="M1210" i="6" s="1"/>
  <c r="L1211" i="6"/>
  <c r="H1211" i="6"/>
  <c r="G1211" i="6"/>
  <c r="J1211" i="6"/>
  <c r="F1212" i="6"/>
  <c r="K1210" i="6" l="1"/>
  <c r="L1212" i="6"/>
  <c r="H1212" i="6"/>
  <c r="G1212" i="6"/>
  <c r="J1212" i="6"/>
  <c r="I1211" i="6"/>
  <c r="F1213" i="6"/>
  <c r="K1211" i="6" l="1"/>
  <c r="M1211" i="6"/>
  <c r="L1213" i="6"/>
  <c r="H1213" i="6"/>
  <c r="G1213" i="6"/>
  <c r="J1213" i="6"/>
  <c r="I1212" i="6"/>
  <c r="F1214" i="6"/>
  <c r="K1212" i="6" l="1"/>
  <c r="M1212" i="6"/>
  <c r="I1213" i="6"/>
  <c r="L1214" i="6"/>
  <c r="H1214" i="6"/>
  <c r="G1214" i="6"/>
  <c r="J1214" i="6"/>
  <c r="F1215" i="6"/>
  <c r="K1213" i="6" l="1"/>
  <c r="M1213" i="6"/>
  <c r="L1215" i="6"/>
  <c r="H1215" i="6"/>
  <c r="G1215" i="6"/>
  <c r="J1215" i="6"/>
  <c r="I1214" i="6"/>
  <c r="F1216" i="6"/>
  <c r="K1214" i="6" l="1"/>
  <c r="M1214" i="6"/>
  <c r="L1216" i="6"/>
  <c r="H1216" i="6"/>
  <c r="G1216" i="6"/>
  <c r="J1216" i="6"/>
  <c r="I1215" i="6"/>
  <c r="F1217" i="6"/>
  <c r="K1215" i="6" l="1"/>
  <c r="M1215" i="6"/>
  <c r="I1216" i="6"/>
  <c r="L1217" i="6"/>
  <c r="H1217" i="6"/>
  <c r="G1217" i="6"/>
  <c r="J1217" i="6"/>
  <c r="F1218" i="6"/>
  <c r="K1216" i="6" l="1"/>
  <c r="M1216" i="6"/>
  <c r="L1218" i="6"/>
  <c r="H1218" i="6"/>
  <c r="G1218" i="6"/>
  <c r="J1218" i="6"/>
  <c r="I1217" i="6"/>
  <c r="F1219" i="6"/>
  <c r="K1217" i="6" l="1"/>
  <c r="M1217" i="6"/>
  <c r="L1219" i="6"/>
  <c r="H1219" i="6"/>
  <c r="G1219" i="6"/>
  <c r="J1219" i="6"/>
  <c r="I1218" i="6"/>
  <c r="F1220" i="6"/>
  <c r="K1218" i="6" l="1"/>
  <c r="M1218" i="6"/>
  <c r="L1220" i="6"/>
  <c r="H1220" i="6"/>
  <c r="G1220" i="6"/>
  <c r="J1220" i="6"/>
  <c r="I1219" i="6"/>
  <c r="F1221" i="6"/>
  <c r="K1219" i="6" l="1"/>
  <c r="M1219" i="6"/>
  <c r="L1221" i="6"/>
  <c r="H1221" i="6"/>
  <c r="G1221" i="6"/>
  <c r="J1221" i="6"/>
  <c r="I1220" i="6"/>
  <c r="F1222" i="6"/>
  <c r="K1220" i="6" l="1"/>
  <c r="M1220" i="6"/>
  <c r="L1222" i="6"/>
  <c r="H1222" i="6"/>
  <c r="G1222" i="6"/>
  <c r="J1222" i="6"/>
  <c r="I1221" i="6"/>
  <c r="F1223" i="6"/>
  <c r="K1221" i="6" l="1"/>
  <c r="M1221" i="6"/>
  <c r="L1223" i="6"/>
  <c r="H1223" i="6"/>
  <c r="G1223" i="6"/>
  <c r="J1223" i="6"/>
  <c r="I1222" i="6"/>
  <c r="F1224" i="6"/>
  <c r="K1222" i="6" l="1"/>
  <c r="M1222" i="6"/>
  <c r="L1224" i="6"/>
  <c r="H1224" i="6"/>
  <c r="G1224" i="6"/>
  <c r="J1224" i="6"/>
  <c r="I1223" i="6"/>
  <c r="F1225" i="6"/>
  <c r="K1223" i="6" l="1"/>
  <c r="M1223" i="6"/>
  <c r="L1225" i="6"/>
  <c r="H1225" i="6"/>
  <c r="G1225" i="6"/>
  <c r="J1225" i="6"/>
  <c r="I1224" i="6"/>
  <c r="F1226" i="6"/>
  <c r="K1224" i="6" l="1"/>
  <c r="M1224" i="6"/>
  <c r="L1226" i="6"/>
  <c r="H1226" i="6"/>
  <c r="G1226" i="6"/>
  <c r="J1226" i="6"/>
  <c r="I1225" i="6"/>
  <c r="F1227" i="6"/>
  <c r="K1225" i="6" l="1"/>
  <c r="M1225" i="6"/>
  <c r="I1226" i="6"/>
  <c r="L1227" i="6"/>
  <c r="H1227" i="6"/>
  <c r="G1227" i="6"/>
  <c r="J1227" i="6"/>
  <c r="F1228" i="6"/>
  <c r="K1226" i="6" l="1"/>
  <c r="M1226" i="6"/>
  <c r="L1228" i="6"/>
  <c r="H1228" i="6"/>
  <c r="G1228" i="6"/>
  <c r="J1228" i="6"/>
  <c r="I1227" i="6"/>
  <c r="F1229" i="6"/>
  <c r="K1227" i="6" l="1"/>
  <c r="M1227" i="6"/>
  <c r="I1228" i="6"/>
  <c r="L1229" i="6"/>
  <c r="H1229" i="6"/>
  <c r="G1229" i="6"/>
  <c r="J1229" i="6"/>
  <c r="F1230" i="6"/>
  <c r="K1228" i="6" l="1"/>
  <c r="M1228" i="6"/>
  <c r="L1230" i="6"/>
  <c r="H1230" i="6"/>
  <c r="G1230" i="6"/>
  <c r="J1230" i="6"/>
  <c r="I1229" i="6"/>
  <c r="F1231" i="6"/>
  <c r="K1229" i="6" l="1"/>
  <c r="M1229" i="6"/>
  <c r="L1231" i="6"/>
  <c r="H1231" i="6"/>
  <c r="G1231" i="6"/>
  <c r="J1231" i="6"/>
  <c r="I1230" i="6"/>
  <c r="F1232" i="6"/>
  <c r="K1230" i="6" l="1"/>
  <c r="M1230" i="6"/>
  <c r="I1231" i="6"/>
  <c r="L1232" i="6"/>
  <c r="H1232" i="6"/>
  <c r="G1232" i="6"/>
  <c r="J1232" i="6"/>
  <c r="F1233" i="6"/>
  <c r="K1231" i="6" l="1"/>
  <c r="M1231" i="6"/>
  <c r="I1232" i="6"/>
  <c r="L1233" i="6"/>
  <c r="H1233" i="6"/>
  <c r="G1233" i="6"/>
  <c r="J1233" i="6"/>
  <c r="F1234" i="6"/>
  <c r="K1232" i="6" l="1"/>
  <c r="M1232" i="6"/>
  <c r="I1233" i="6"/>
  <c r="L1234" i="6"/>
  <c r="H1234" i="6"/>
  <c r="G1234" i="6"/>
  <c r="J1234" i="6"/>
  <c r="F1235" i="6"/>
  <c r="K1233" i="6" l="1"/>
  <c r="M1233" i="6"/>
  <c r="I1234" i="6"/>
  <c r="L1235" i="6"/>
  <c r="H1235" i="6"/>
  <c r="G1235" i="6"/>
  <c r="J1235" i="6"/>
  <c r="F1236" i="6"/>
  <c r="K1234" i="6" l="1"/>
  <c r="M1234" i="6"/>
  <c r="L1236" i="6"/>
  <c r="H1236" i="6"/>
  <c r="G1236" i="6"/>
  <c r="J1236" i="6"/>
  <c r="I1235" i="6"/>
  <c r="F1237" i="6"/>
  <c r="K1235" i="6" l="1"/>
  <c r="M1235" i="6"/>
  <c r="L1237" i="6"/>
  <c r="H1237" i="6"/>
  <c r="G1237" i="6"/>
  <c r="J1237" i="6"/>
  <c r="I1236" i="6"/>
  <c r="F1238" i="6"/>
  <c r="K1236" i="6" l="1"/>
  <c r="M1236" i="6"/>
  <c r="L1238" i="6"/>
  <c r="H1238" i="6"/>
  <c r="G1238" i="6"/>
  <c r="J1238" i="6"/>
  <c r="I1237" i="6"/>
  <c r="F1239" i="6"/>
  <c r="K1237" i="6" l="1"/>
  <c r="M1237" i="6"/>
  <c r="I1238" i="6"/>
  <c r="L1239" i="6"/>
  <c r="H1239" i="6"/>
  <c r="G1239" i="6"/>
  <c r="J1239" i="6"/>
  <c r="F1240" i="6"/>
  <c r="K1238" i="6" l="1"/>
  <c r="M1238" i="6"/>
  <c r="L1240" i="6"/>
  <c r="H1240" i="6"/>
  <c r="G1240" i="6"/>
  <c r="J1240" i="6"/>
  <c r="I1239" i="6"/>
  <c r="F1241" i="6"/>
  <c r="K1239" i="6" l="1"/>
  <c r="M1239" i="6"/>
  <c r="L1241" i="6"/>
  <c r="H1241" i="6"/>
  <c r="G1241" i="6"/>
  <c r="J1241" i="6"/>
  <c r="I1240" i="6"/>
  <c r="F1242" i="6"/>
  <c r="K1240" i="6" l="1"/>
  <c r="M1240" i="6"/>
  <c r="I1241" i="6"/>
  <c r="L1242" i="6"/>
  <c r="H1242" i="6"/>
  <c r="G1242" i="6"/>
  <c r="J1242" i="6"/>
  <c r="F1243" i="6"/>
  <c r="K1241" i="6" l="1"/>
  <c r="M1241" i="6"/>
  <c r="L1243" i="6"/>
  <c r="H1243" i="6"/>
  <c r="G1243" i="6"/>
  <c r="J1243" i="6"/>
  <c r="I1242" i="6"/>
  <c r="F1244" i="6"/>
  <c r="K1242" i="6" l="1"/>
  <c r="M1242" i="6"/>
  <c r="L1244" i="6"/>
  <c r="H1244" i="6"/>
  <c r="G1244" i="6"/>
  <c r="J1244" i="6"/>
  <c r="I1243" i="6"/>
  <c r="F1245" i="6"/>
  <c r="K1243" i="6" l="1"/>
  <c r="M1243" i="6"/>
  <c r="I1244" i="6"/>
  <c r="L1245" i="6"/>
  <c r="H1245" i="6"/>
  <c r="G1245" i="6"/>
  <c r="J1245" i="6"/>
  <c r="F1246" i="6"/>
  <c r="K1244" i="6" l="1"/>
  <c r="M1244" i="6"/>
  <c r="L1246" i="6"/>
  <c r="H1246" i="6"/>
  <c r="G1246" i="6"/>
  <c r="J1246" i="6"/>
  <c r="I1245" i="6"/>
  <c r="F1247" i="6"/>
  <c r="K1245" i="6" l="1"/>
  <c r="M1245" i="6"/>
  <c r="L1247" i="6"/>
  <c r="H1247" i="6"/>
  <c r="G1247" i="6"/>
  <c r="J1247" i="6"/>
  <c r="I1246" i="6"/>
  <c r="F1248" i="6"/>
  <c r="K1246" i="6" l="1"/>
  <c r="M1246" i="6"/>
  <c r="L1248" i="6"/>
  <c r="H1248" i="6"/>
  <c r="G1248" i="6"/>
  <c r="J1248" i="6"/>
  <c r="I1247" i="6"/>
  <c r="F1249" i="6"/>
  <c r="K1247" i="6" l="1"/>
  <c r="M1247" i="6"/>
  <c r="L1249" i="6"/>
  <c r="H1249" i="6"/>
  <c r="G1249" i="6"/>
  <c r="J1249" i="6"/>
  <c r="I1248" i="6"/>
  <c r="F1250" i="6"/>
  <c r="K1248" i="6" l="1"/>
  <c r="M1248" i="6"/>
  <c r="L1250" i="6"/>
  <c r="H1250" i="6"/>
  <c r="G1250" i="6"/>
  <c r="J1250" i="6"/>
  <c r="I1249" i="6"/>
  <c r="F1251" i="6"/>
  <c r="K1249" i="6" l="1"/>
  <c r="M1249" i="6"/>
  <c r="I1250" i="6"/>
  <c r="L1251" i="6"/>
  <c r="H1251" i="6"/>
  <c r="G1251" i="6"/>
  <c r="J1251" i="6"/>
  <c r="F1252" i="6"/>
  <c r="K1250" i="6" l="1"/>
  <c r="M1250" i="6"/>
  <c r="L1252" i="6"/>
  <c r="H1252" i="6"/>
  <c r="G1252" i="6"/>
  <c r="J1252" i="6"/>
  <c r="I1251" i="6"/>
  <c r="F1253" i="6"/>
  <c r="K1251" i="6" l="1"/>
  <c r="M1251" i="6"/>
  <c r="L1253" i="6"/>
  <c r="H1253" i="6"/>
  <c r="G1253" i="6"/>
  <c r="J1253" i="6"/>
  <c r="I1252" i="6"/>
  <c r="F1254" i="6"/>
  <c r="K1252" i="6" l="1"/>
  <c r="M1252" i="6"/>
  <c r="L1254" i="6"/>
  <c r="H1254" i="6"/>
  <c r="G1254" i="6"/>
  <c r="J1254" i="6"/>
  <c r="I1253" i="6"/>
  <c r="F1255" i="6"/>
  <c r="K1253" i="6" l="1"/>
  <c r="M1253" i="6"/>
  <c r="L1255" i="6"/>
  <c r="H1255" i="6"/>
  <c r="G1255" i="6"/>
  <c r="J1255" i="6"/>
  <c r="I1254" i="6"/>
  <c r="F1256" i="6"/>
  <c r="K1254" i="6" l="1"/>
  <c r="M1254" i="6"/>
  <c r="I1255" i="6"/>
  <c r="L1256" i="6"/>
  <c r="H1256" i="6"/>
  <c r="G1256" i="6"/>
  <c r="J1256" i="6"/>
  <c r="F1257" i="6"/>
  <c r="K1255" i="6" l="1"/>
  <c r="M1255" i="6"/>
  <c r="L1257" i="6"/>
  <c r="H1257" i="6"/>
  <c r="G1257" i="6"/>
  <c r="J1257" i="6"/>
  <c r="I1256" i="6"/>
  <c r="F1258" i="6"/>
  <c r="K1256" i="6" l="1"/>
  <c r="M1256" i="6"/>
  <c r="L1258" i="6"/>
  <c r="H1258" i="6"/>
  <c r="G1258" i="6"/>
  <c r="J1258" i="6"/>
  <c r="I1257" i="6"/>
  <c r="F1259" i="6"/>
  <c r="K1257" i="6" l="1"/>
  <c r="M1257" i="6"/>
  <c r="L1259" i="6"/>
  <c r="H1259" i="6"/>
  <c r="G1259" i="6"/>
  <c r="J1259" i="6"/>
  <c r="I1258" i="6"/>
  <c r="F1260" i="6"/>
  <c r="K1258" i="6" l="1"/>
  <c r="M1258" i="6"/>
  <c r="L1260" i="6"/>
  <c r="H1260" i="6"/>
  <c r="G1260" i="6"/>
  <c r="J1260" i="6"/>
  <c r="I1259" i="6"/>
  <c r="F1261" i="6"/>
  <c r="K1259" i="6" l="1"/>
  <c r="M1259" i="6"/>
  <c r="L1261" i="6"/>
  <c r="H1261" i="6"/>
  <c r="G1261" i="6"/>
  <c r="J1261" i="6"/>
  <c r="I1260" i="6"/>
  <c r="F1262" i="6"/>
  <c r="K1260" i="6" l="1"/>
  <c r="M1260" i="6"/>
  <c r="L1262" i="6"/>
  <c r="H1262" i="6"/>
  <c r="G1262" i="6"/>
  <c r="J1262" i="6"/>
  <c r="I1261" i="6"/>
  <c r="F1263" i="6"/>
  <c r="K1261" i="6" l="1"/>
  <c r="M1261" i="6"/>
  <c r="L1263" i="6"/>
  <c r="H1263" i="6"/>
  <c r="G1263" i="6"/>
  <c r="J1263" i="6"/>
  <c r="I1262" i="6"/>
  <c r="F1264" i="6"/>
  <c r="K1262" i="6" l="1"/>
  <c r="M1262" i="6"/>
  <c r="L1264" i="6"/>
  <c r="H1264" i="6"/>
  <c r="G1264" i="6"/>
  <c r="J1264" i="6"/>
  <c r="I1263" i="6"/>
  <c r="F1265" i="6"/>
  <c r="K1263" i="6" l="1"/>
  <c r="M1263" i="6"/>
  <c r="I1264" i="6"/>
  <c r="M1264" i="6" s="1"/>
  <c r="L1265" i="6"/>
  <c r="H1265" i="6"/>
  <c r="G1265" i="6"/>
  <c r="J1265" i="6"/>
  <c r="F1266" i="6"/>
  <c r="K1264" i="6" l="1"/>
  <c r="L1266" i="6"/>
  <c r="H1266" i="6"/>
  <c r="G1266" i="6"/>
  <c r="J1266" i="6"/>
  <c r="I1265" i="6"/>
  <c r="F1267" i="6"/>
  <c r="K1265" i="6" l="1"/>
  <c r="M1265" i="6"/>
  <c r="L1267" i="6"/>
  <c r="H1267" i="6"/>
  <c r="G1267" i="6"/>
  <c r="J1267" i="6"/>
  <c r="I1266" i="6"/>
  <c r="F1268" i="6"/>
  <c r="K1266" i="6" l="1"/>
  <c r="M1266" i="6"/>
  <c r="I1267" i="6"/>
  <c r="L1268" i="6"/>
  <c r="H1268" i="6"/>
  <c r="G1268" i="6"/>
  <c r="J1268" i="6"/>
  <c r="F1269" i="6"/>
  <c r="K1267" i="6" l="1"/>
  <c r="M1267" i="6"/>
  <c r="L1269" i="6"/>
  <c r="H1269" i="6"/>
  <c r="G1269" i="6"/>
  <c r="J1269" i="6"/>
  <c r="I1268" i="6"/>
  <c r="F1270" i="6"/>
  <c r="K1268" i="6" l="1"/>
  <c r="M1268" i="6"/>
  <c r="L1270" i="6"/>
  <c r="H1270" i="6"/>
  <c r="G1270" i="6"/>
  <c r="J1270" i="6"/>
  <c r="I1269" i="6"/>
  <c r="F1271" i="6"/>
  <c r="K1269" i="6" l="1"/>
  <c r="M1269" i="6"/>
  <c r="L1271" i="6"/>
  <c r="H1271" i="6"/>
  <c r="G1271" i="6"/>
  <c r="J1271" i="6"/>
  <c r="I1270" i="6"/>
  <c r="F1272" i="6"/>
  <c r="K1270" i="6" l="1"/>
  <c r="M1270" i="6"/>
  <c r="L1272" i="6"/>
  <c r="H1272" i="6"/>
  <c r="G1272" i="6"/>
  <c r="J1272" i="6"/>
  <c r="I1271" i="6"/>
  <c r="F1273" i="6"/>
  <c r="K1271" i="6" l="1"/>
  <c r="M1271" i="6"/>
  <c r="L1273" i="6"/>
  <c r="H1273" i="6"/>
  <c r="G1273" i="6"/>
  <c r="J1273" i="6"/>
  <c r="I1272" i="6"/>
  <c r="F1274" i="6"/>
  <c r="K1272" i="6" l="1"/>
  <c r="M1272" i="6"/>
  <c r="L1274" i="6"/>
  <c r="H1274" i="6"/>
  <c r="G1274" i="6"/>
  <c r="J1274" i="6"/>
  <c r="I1273" i="6"/>
  <c r="F1275" i="6"/>
  <c r="K1273" i="6" l="1"/>
  <c r="M1273" i="6"/>
  <c r="L1275" i="6"/>
  <c r="H1275" i="6"/>
  <c r="G1275" i="6"/>
  <c r="J1275" i="6"/>
  <c r="I1274" i="6"/>
  <c r="F1276" i="6"/>
  <c r="K1274" i="6" l="1"/>
  <c r="M1274" i="6"/>
  <c r="L1276" i="6"/>
  <c r="H1276" i="6"/>
  <c r="G1276" i="6"/>
  <c r="J1276" i="6"/>
  <c r="I1275" i="6"/>
  <c r="F1277" i="6"/>
  <c r="K1275" i="6" l="1"/>
  <c r="M1275" i="6"/>
  <c r="L1277" i="6"/>
  <c r="H1277" i="6"/>
  <c r="G1277" i="6"/>
  <c r="J1277" i="6"/>
  <c r="I1276" i="6"/>
  <c r="F1278" i="6"/>
  <c r="K1276" i="6" l="1"/>
  <c r="M1276" i="6"/>
  <c r="L1278" i="6"/>
  <c r="H1278" i="6"/>
  <c r="G1278" i="6"/>
  <c r="J1278" i="6"/>
  <c r="I1277" i="6"/>
  <c r="F1279" i="6"/>
  <c r="K1277" i="6" l="1"/>
  <c r="M1277" i="6"/>
  <c r="L1279" i="6"/>
  <c r="H1279" i="6"/>
  <c r="G1279" i="6"/>
  <c r="J1279" i="6"/>
  <c r="I1278" i="6"/>
  <c r="F1280" i="6"/>
  <c r="K1278" i="6" l="1"/>
  <c r="M1278" i="6"/>
  <c r="L1280" i="6"/>
  <c r="H1280" i="6"/>
  <c r="G1280" i="6"/>
  <c r="J1280" i="6"/>
  <c r="I1279" i="6"/>
  <c r="F1281" i="6"/>
  <c r="K1279" i="6" l="1"/>
  <c r="M1279" i="6"/>
  <c r="L1281" i="6"/>
  <c r="H1281" i="6"/>
  <c r="G1281" i="6"/>
  <c r="J1281" i="6"/>
  <c r="I1280" i="6"/>
  <c r="F1282" i="6"/>
  <c r="K1280" i="6" l="1"/>
  <c r="M1280" i="6"/>
  <c r="I1281" i="6"/>
  <c r="L1282" i="6"/>
  <c r="H1282" i="6"/>
  <c r="G1282" i="6"/>
  <c r="J1282" i="6"/>
  <c r="F1283" i="6"/>
  <c r="K1281" i="6" l="1"/>
  <c r="M1281" i="6"/>
  <c r="I1282" i="6"/>
  <c r="L1283" i="6"/>
  <c r="H1283" i="6"/>
  <c r="G1283" i="6"/>
  <c r="J1283" i="6"/>
  <c r="F1284" i="6"/>
  <c r="K1282" i="6" l="1"/>
  <c r="M1282" i="6"/>
  <c r="I1283" i="6"/>
  <c r="L1284" i="6"/>
  <c r="H1284" i="6"/>
  <c r="G1284" i="6"/>
  <c r="J1284" i="6"/>
  <c r="F1285" i="6"/>
  <c r="K1283" i="6" l="1"/>
  <c r="M1283" i="6"/>
  <c r="L1285" i="6"/>
  <c r="H1285" i="6"/>
  <c r="G1285" i="6"/>
  <c r="J1285" i="6"/>
  <c r="I1284" i="6"/>
  <c r="F1286" i="6"/>
  <c r="K1284" i="6" l="1"/>
  <c r="M1284" i="6"/>
  <c r="L1286" i="6"/>
  <c r="H1286" i="6"/>
  <c r="G1286" i="6"/>
  <c r="J1286" i="6"/>
  <c r="I1285" i="6"/>
  <c r="F1287" i="6"/>
  <c r="K1285" i="6" l="1"/>
  <c r="M1285" i="6"/>
  <c r="L1287" i="6"/>
  <c r="H1287" i="6"/>
  <c r="G1287" i="6"/>
  <c r="J1287" i="6"/>
  <c r="I1286" i="6"/>
  <c r="F1288" i="6"/>
  <c r="K1286" i="6" l="1"/>
  <c r="M1286" i="6"/>
  <c r="L1288" i="6"/>
  <c r="H1288" i="6"/>
  <c r="G1288" i="6"/>
  <c r="J1288" i="6"/>
  <c r="I1287" i="6"/>
  <c r="F1289" i="6"/>
  <c r="K1287" i="6" l="1"/>
  <c r="M1287" i="6"/>
  <c r="L1289" i="6"/>
  <c r="H1289" i="6"/>
  <c r="G1289" i="6"/>
  <c r="J1289" i="6"/>
  <c r="I1288" i="6"/>
  <c r="F1290" i="6"/>
  <c r="K1288" i="6" l="1"/>
  <c r="M1288" i="6"/>
  <c r="I1289" i="6"/>
  <c r="L1290" i="6"/>
  <c r="H1290" i="6"/>
  <c r="G1290" i="6"/>
  <c r="J1290" i="6"/>
  <c r="F1291" i="6"/>
  <c r="K1289" i="6" l="1"/>
  <c r="M1289" i="6"/>
  <c r="L1291" i="6"/>
  <c r="H1291" i="6"/>
  <c r="G1291" i="6"/>
  <c r="J1291" i="6"/>
  <c r="I1290" i="6"/>
  <c r="F1292" i="6"/>
  <c r="K1290" i="6" l="1"/>
  <c r="M1290" i="6"/>
  <c r="L1292" i="6"/>
  <c r="H1292" i="6"/>
  <c r="G1292" i="6"/>
  <c r="J1292" i="6"/>
  <c r="I1291" i="6"/>
  <c r="F1293" i="6"/>
  <c r="K1291" i="6" l="1"/>
  <c r="M1291" i="6"/>
  <c r="L1293" i="6"/>
  <c r="H1293" i="6"/>
  <c r="G1293" i="6"/>
  <c r="J1293" i="6"/>
  <c r="I1292" i="6"/>
  <c r="F1294" i="6"/>
  <c r="K1292" i="6" l="1"/>
  <c r="M1292" i="6"/>
  <c r="L1294" i="6"/>
  <c r="H1294" i="6"/>
  <c r="G1294" i="6"/>
  <c r="J1294" i="6"/>
  <c r="I1293" i="6"/>
  <c r="F1295" i="6"/>
  <c r="K1293" i="6" l="1"/>
  <c r="M1293" i="6"/>
  <c r="I1294" i="6"/>
  <c r="L1295" i="6"/>
  <c r="H1295" i="6"/>
  <c r="G1295" i="6"/>
  <c r="J1295" i="6"/>
  <c r="F1296" i="6"/>
  <c r="K1294" i="6" l="1"/>
  <c r="M1294" i="6"/>
  <c r="L1296" i="6"/>
  <c r="H1296" i="6"/>
  <c r="G1296" i="6"/>
  <c r="J1296" i="6"/>
  <c r="I1295" i="6"/>
  <c r="F1297" i="6"/>
  <c r="K1295" i="6" l="1"/>
  <c r="M1295" i="6"/>
  <c r="L1297" i="6"/>
  <c r="H1297" i="6"/>
  <c r="G1297" i="6"/>
  <c r="J1297" i="6"/>
  <c r="I1296" i="6"/>
  <c r="F1298" i="6"/>
  <c r="K1296" i="6" l="1"/>
  <c r="M1296" i="6"/>
  <c r="L1298" i="6"/>
  <c r="H1298" i="6"/>
  <c r="G1298" i="6"/>
  <c r="J1298" i="6"/>
  <c r="I1297" i="6"/>
  <c r="F1299" i="6"/>
  <c r="K1297" i="6" l="1"/>
  <c r="M1297" i="6"/>
  <c r="L1299" i="6"/>
  <c r="H1299" i="6"/>
  <c r="G1299" i="6"/>
  <c r="J1299" i="6"/>
  <c r="I1298" i="6"/>
  <c r="F1300" i="6"/>
  <c r="K1298" i="6" l="1"/>
  <c r="M1298" i="6"/>
  <c r="I1299" i="6"/>
  <c r="L1300" i="6"/>
  <c r="H1300" i="6"/>
  <c r="G1300" i="6"/>
  <c r="J1300" i="6"/>
  <c r="F1301" i="6"/>
  <c r="K1299" i="6" l="1"/>
  <c r="M1299" i="6"/>
  <c r="L1301" i="6"/>
  <c r="H1301" i="6"/>
  <c r="G1301" i="6"/>
  <c r="J1301" i="6"/>
  <c r="I1300" i="6"/>
  <c r="F1302" i="6"/>
  <c r="K1300" i="6" l="1"/>
  <c r="M1300" i="6"/>
  <c r="L1302" i="6"/>
  <c r="H1302" i="6"/>
  <c r="G1302" i="6"/>
  <c r="J1302" i="6"/>
  <c r="I1301" i="6"/>
  <c r="F1303" i="6"/>
  <c r="K1301" i="6" l="1"/>
  <c r="M1301" i="6"/>
  <c r="I1302" i="6"/>
  <c r="L1303" i="6"/>
  <c r="H1303" i="6"/>
  <c r="G1303" i="6"/>
  <c r="J1303" i="6"/>
  <c r="F1304" i="6"/>
  <c r="K1302" i="6" l="1"/>
  <c r="M1302" i="6"/>
  <c r="I1303" i="6"/>
  <c r="L1304" i="6"/>
  <c r="H1304" i="6"/>
  <c r="G1304" i="6"/>
  <c r="J1304" i="6"/>
  <c r="F1305" i="6"/>
  <c r="K1303" i="6" l="1"/>
  <c r="M1303" i="6"/>
  <c r="L1305" i="6"/>
  <c r="H1305" i="6"/>
  <c r="G1305" i="6"/>
  <c r="J1305" i="6"/>
  <c r="I1304" i="6"/>
  <c r="F1306" i="6"/>
  <c r="K1304" i="6" l="1"/>
  <c r="M1304" i="6"/>
  <c r="L1306" i="6"/>
  <c r="H1306" i="6"/>
  <c r="G1306" i="6"/>
  <c r="J1306" i="6"/>
  <c r="I1305" i="6"/>
  <c r="F1307" i="6"/>
  <c r="K1305" i="6" l="1"/>
  <c r="M1305" i="6"/>
  <c r="L1307" i="6"/>
  <c r="H1307" i="6"/>
  <c r="G1307" i="6"/>
  <c r="J1307" i="6"/>
  <c r="I1306" i="6"/>
  <c r="F1308" i="6"/>
  <c r="K1306" i="6" l="1"/>
  <c r="M1306" i="6"/>
  <c r="L1308" i="6"/>
  <c r="H1308" i="6"/>
  <c r="G1308" i="6"/>
  <c r="J1308" i="6"/>
  <c r="I1307" i="6"/>
  <c r="F1309" i="6"/>
  <c r="K1307" i="6" l="1"/>
  <c r="M1307" i="6"/>
  <c r="L1309" i="6"/>
  <c r="H1309" i="6"/>
  <c r="G1309" i="6"/>
  <c r="J1309" i="6"/>
  <c r="I1308" i="6"/>
  <c r="F1310" i="6"/>
  <c r="K1308" i="6" l="1"/>
  <c r="M1308" i="6"/>
  <c r="L1310" i="6"/>
  <c r="H1310" i="6"/>
  <c r="G1310" i="6"/>
  <c r="J1310" i="6"/>
  <c r="I1309" i="6"/>
  <c r="F1311" i="6"/>
  <c r="K1309" i="6" l="1"/>
  <c r="M1309" i="6"/>
  <c r="I1310" i="6"/>
  <c r="L1311" i="6"/>
  <c r="H1311" i="6"/>
  <c r="G1311" i="6"/>
  <c r="J1311" i="6"/>
  <c r="F1312" i="6"/>
  <c r="K1310" i="6" l="1"/>
  <c r="M1310" i="6"/>
  <c r="L1312" i="6"/>
  <c r="H1312" i="6"/>
  <c r="G1312" i="6"/>
  <c r="J1312" i="6"/>
  <c r="I1311" i="6"/>
  <c r="F1313" i="6"/>
  <c r="K1311" i="6" l="1"/>
  <c r="M1311" i="6"/>
  <c r="L1313" i="6"/>
  <c r="H1313" i="6"/>
  <c r="G1313" i="6"/>
  <c r="J1313" i="6"/>
  <c r="I1312" i="6"/>
  <c r="F1314" i="6"/>
  <c r="K1312" i="6" l="1"/>
  <c r="M1312" i="6"/>
  <c r="L1314" i="6"/>
  <c r="H1314" i="6"/>
  <c r="G1314" i="6"/>
  <c r="J1314" i="6"/>
  <c r="I1313" i="6"/>
  <c r="F1315" i="6"/>
  <c r="K1313" i="6" l="1"/>
  <c r="M1313" i="6"/>
  <c r="L1315" i="6"/>
  <c r="H1315" i="6"/>
  <c r="G1315" i="6"/>
  <c r="J1315" i="6"/>
  <c r="I1314" i="6"/>
  <c r="F1316" i="6"/>
  <c r="K1314" i="6" l="1"/>
  <c r="M1314" i="6"/>
  <c r="L1316" i="6"/>
  <c r="H1316" i="6"/>
  <c r="G1316" i="6"/>
  <c r="J1316" i="6"/>
  <c r="I1315" i="6"/>
  <c r="F1317" i="6"/>
  <c r="K1315" i="6" l="1"/>
  <c r="M1315" i="6"/>
  <c r="L1317" i="6"/>
  <c r="H1317" i="6"/>
  <c r="G1317" i="6"/>
  <c r="J1317" i="6"/>
  <c r="I1316" i="6"/>
  <c r="F1318" i="6"/>
  <c r="K1316" i="6" l="1"/>
  <c r="M1316" i="6"/>
  <c r="L1318" i="6"/>
  <c r="H1318" i="6"/>
  <c r="G1318" i="6"/>
  <c r="J1318" i="6"/>
  <c r="I1317" i="6"/>
  <c r="F1319" i="6"/>
  <c r="K1317" i="6" l="1"/>
  <c r="M1317" i="6"/>
  <c r="L1319" i="6"/>
  <c r="H1319" i="6"/>
  <c r="G1319" i="6"/>
  <c r="J1319" i="6"/>
  <c r="I1318" i="6"/>
  <c r="F1320" i="6"/>
  <c r="K1318" i="6" l="1"/>
  <c r="M1318" i="6"/>
  <c r="L1320" i="6"/>
  <c r="H1320" i="6"/>
  <c r="G1320" i="6"/>
  <c r="J1320" i="6"/>
  <c r="I1319" i="6"/>
  <c r="F1321" i="6"/>
  <c r="K1319" i="6" l="1"/>
  <c r="M1319" i="6"/>
  <c r="L1321" i="6"/>
  <c r="H1321" i="6"/>
  <c r="G1321" i="6"/>
  <c r="J1321" i="6"/>
  <c r="I1320" i="6"/>
  <c r="F1322" i="6"/>
  <c r="K1320" i="6" l="1"/>
  <c r="M1320" i="6"/>
  <c r="L1322" i="6"/>
  <c r="H1322" i="6"/>
  <c r="G1322" i="6"/>
  <c r="J1322" i="6"/>
  <c r="I1321" i="6"/>
  <c r="F1323" i="6"/>
  <c r="K1321" i="6" l="1"/>
  <c r="M1321" i="6"/>
  <c r="L1323" i="6"/>
  <c r="H1323" i="6"/>
  <c r="G1323" i="6"/>
  <c r="J1323" i="6"/>
  <c r="I1322" i="6"/>
  <c r="F1324" i="6"/>
  <c r="K1322" i="6" l="1"/>
  <c r="M1322" i="6"/>
  <c r="L1324" i="6"/>
  <c r="H1324" i="6"/>
  <c r="G1324" i="6"/>
  <c r="J1324" i="6"/>
  <c r="I1323" i="6"/>
  <c r="F1325" i="6"/>
  <c r="K1323" i="6" l="1"/>
  <c r="M1323" i="6"/>
  <c r="L1325" i="6"/>
  <c r="H1325" i="6"/>
  <c r="G1325" i="6"/>
  <c r="J1325" i="6"/>
  <c r="I1324" i="6"/>
  <c r="F1326" i="6"/>
  <c r="K1324" i="6" l="1"/>
  <c r="M1324" i="6"/>
  <c r="I1325" i="6"/>
  <c r="L1326" i="6"/>
  <c r="H1326" i="6"/>
  <c r="G1326" i="6"/>
  <c r="J1326" i="6"/>
  <c r="F1327" i="6"/>
  <c r="K1325" i="6" l="1"/>
  <c r="M1325" i="6"/>
  <c r="I1326" i="6"/>
  <c r="L1327" i="6"/>
  <c r="H1327" i="6"/>
  <c r="G1327" i="6"/>
  <c r="J1327" i="6"/>
  <c r="F1328" i="6"/>
  <c r="K1326" i="6" l="1"/>
  <c r="M1326" i="6"/>
  <c r="L1328" i="6"/>
  <c r="H1328" i="6"/>
  <c r="G1328" i="6"/>
  <c r="J1328" i="6"/>
  <c r="I1327" i="6"/>
  <c r="F1329" i="6"/>
  <c r="K1327" i="6" l="1"/>
  <c r="M1327" i="6"/>
  <c r="L1329" i="6"/>
  <c r="H1329" i="6"/>
  <c r="G1329" i="6"/>
  <c r="J1329" i="6"/>
  <c r="I1328" i="6"/>
  <c r="F1330" i="6"/>
  <c r="K1328" i="6" l="1"/>
  <c r="M1328" i="6"/>
  <c r="I1329" i="6"/>
  <c r="L1330" i="6"/>
  <c r="H1330" i="6"/>
  <c r="G1330" i="6"/>
  <c r="J1330" i="6"/>
  <c r="F1331" i="6"/>
  <c r="K1329" i="6" l="1"/>
  <c r="M1329" i="6"/>
  <c r="I1330" i="6"/>
  <c r="M1330" i="6" s="1"/>
  <c r="L1331" i="6"/>
  <c r="H1331" i="6"/>
  <c r="G1331" i="6"/>
  <c r="J1331" i="6"/>
  <c r="F1332" i="6"/>
  <c r="K1330" i="6" l="1"/>
  <c r="I1331" i="6"/>
  <c r="L1332" i="6"/>
  <c r="H1332" i="6"/>
  <c r="G1332" i="6"/>
  <c r="J1332" i="6"/>
  <c r="F1333" i="6"/>
  <c r="K1331" i="6" l="1"/>
  <c r="M1331" i="6"/>
  <c r="I1332" i="6"/>
  <c r="L1333" i="6"/>
  <c r="H1333" i="6"/>
  <c r="G1333" i="6"/>
  <c r="J1333" i="6"/>
  <c r="F1334" i="6"/>
  <c r="K1332" i="6" l="1"/>
  <c r="M1332" i="6"/>
  <c r="I1333" i="6"/>
  <c r="L1334" i="6"/>
  <c r="H1334" i="6"/>
  <c r="G1334" i="6"/>
  <c r="J1334" i="6"/>
  <c r="F1335" i="6"/>
  <c r="K1333" i="6" l="1"/>
  <c r="M1333" i="6"/>
  <c r="I1334" i="6"/>
  <c r="L1335" i="6"/>
  <c r="H1335" i="6"/>
  <c r="G1335" i="6"/>
  <c r="J1335" i="6"/>
  <c r="F1336" i="6"/>
  <c r="K1334" i="6" l="1"/>
  <c r="M1334" i="6"/>
  <c r="I1335" i="6"/>
  <c r="L1336" i="6"/>
  <c r="H1336" i="6"/>
  <c r="G1336" i="6"/>
  <c r="J1336" i="6"/>
  <c r="F1337" i="6"/>
  <c r="K1335" i="6" l="1"/>
  <c r="M1335" i="6"/>
  <c r="I1336" i="6"/>
  <c r="L1337" i="6"/>
  <c r="H1337" i="6"/>
  <c r="G1337" i="6"/>
  <c r="J1337" i="6"/>
  <c r="F1338" i="6"/>
  <c r="K1336" i="6" l="1"/>
  <c r="M1336" i="6"/>
  <c r="I1337" i="6"/>
  <c r="L1338" i="6"/>
  <c r="H1338" i="6"/>
  <c r="G1338" i="6"/>
  <c r="J1338" i="6"/>
  <c r="F1339" i="6"/>
  <c r="K1337" i="6" l="1"/>
  <c r="M1337" i="6"/>
  <c r="I1338" i="6"/>
  <c r="L1339" i="6"/>
  <c r="H1339" i="6"/>
  <c r="G1339" i="6"/>
  <c r="J1339" i="6"/>
  <c r="F1340" i="6"/>
  <c r="K1338" i="6" l="1"/>
  <c r="M1338" i="6"/>
  <c r="I1339" i="6"/>
  <c r="L1340" i="6"/>
  <c r="H1340" i="6"/>
  <c r="G1340" i="6"/>
  <c r="J1340" i="6"/>
  <c r="F1341" i="6"/>
  <c r="K1339" i="6" l="1"/>
  <c r="M1339" i="6"/>
  <c r="I1340" i="6"/>
  <c r="L1341" i="6"/>
  <c r="H1341" i="6"/>
  <c r="G1341" i="6"/>
  <c r="J1341" i="6"/>
  <c r="F1342" i="6"/>
  <c r="K1340" i="6" l="1"/>
  <c r="M1340" i="6"/>
  <c r="I1341" i="6"/>
  <c r="L1342" i="6"/>
  <c r="H1342" i="6"/>
  <c r="G1342" i="6"/>
  <c r="J1342" i="6"/>
  <c r="F1343" i="6"/>
  <c r="K1341" i="6" l="1"/>
  <c r="M1341" i="6"/>
  <c r="I1342" i="6"/>
  <c r="L1343" i="6"/>
  <c r="H1343" i="6"/>
  <c r="G1343" i="6"/>
  <c r="J1343" i="6"/>
  <c r="F1344" i="6"/>
  <c r="K1342" i="6" l="1"/>
  <c r="M1342" i="6"/>
  <c r="I1343" i="6"/>
  <c r="M1343" i="6" s="1"/>
  <c r="L1344" i="6"/>
  <c r="H1344" i="6"/>
  <c r="G1344" i="6"/>
  <c r="J1344" i="6"/>
  <c r="F1345" i="6"/>
  <c r="K1343" i="6" l="1"/>
  <c r="I1344" i="6"/>
  <c r="L1345" i="6"/>
  <c r="H1345" i="6"/>
  <c r="G1345" i="6"/>
  <c r="J1345" i="6"/>
  <c r="F1346" i="6"/>
  <c r="K1344" i="6" l="1"/>
  <c r="M1344" i="6"/>
  <c r="I1345" i="6"/>
  <c r="L1346" i="6"/>
  <c r="H1346" i="6"/>
  <c r="G1346" i="6"/>
  <c r="J1346" i="6"/>
  <c r="F1347" i="6"/>
  <c r="K1345" i="6" l="1"/>
  <c r="M1345" i="6"/>
  <c r="I1346" i="6"/>
  <c r="L1347" i="6"/>
  <c r="H1347" i="6"/>
  <c r="G1347" i="6"/>
  <c r="J1347" i="6"/>
  <c r="F1348" i="6"/>
  <c r="K1346" i="6" l="1"/>
  <c r="M1346" i="6"/>
  <c r="I1347" i="6"/>
  <c r="L1348" i="6"/>
  <c r="H1348" i="6"/>
  <c r="G1348" i="6"/>
  <c r="J1348" i="6"/>
  <c r="F1349" i="6"/>
  <c r="K1347" i="6" l="1"/>
  <c r="M1347" i="6"/>
  <c r="I1348" i="6"/>
  <c r="L1349" i="6"/>
  <c r="H1349" i="6"/>
  <c r="G1349" i="6"/>
  <c r="J1349" i="6"/>
  <c r="F1350" i="6"/>
  <c r="K1348" i="6" l="1"/>
  <c r="M1348" i="6"/>
  <c r="I1349" i="6"/>
  <c r="L1350" i="6"/>
  <c r="H1350" i="6"/>
  <c r="G1350" i="6"/>
  <c r="J1350" i="6"/>
  <c r="F1351" i="6"/>
  <c r="K1349" i="6" l="1"/>
  <c r="M1349" i="6"/>
  <c r="I1350" i="6"/>
  <c r="L1351" i="6"/>
  <c r="H1351" i="6"/>
  <c r="G1351" i="6"/>
  <c r="J1351" i="6"/>
  <c r="K1350" i="6" l="1"/>
  <c r="M1350" i="6"/>
  <c r="I1351" i="6"/>
  <c r="K1351" i="6" l="1"/>
  <c r="M1351" i="6"/>
</calcChain>
</file>

<file path=xl/sharedStrings.xml><?xml version="1.0" encoding="utf-8"?>
<sst xmlns="http://schemas.openxmlformats.org/spreadsheetml/2006/main" count="109" uniqueCount="92">
  <si>
    <t>Wasser-</t>
  </si>
  <si>
    <t>stand (m)</t>
  </si>
  <si>
    <t>Zeit-</t>
  </si>
  <si>
    <t>unterschied</t>
  </si>
  <si>
    <t>Hochwasser</t>
  </si>
  <si>
    <t>wassern (h)</t>
  </si>
  <si>
    <t>den Hoch-</t>
  </si>
  <si>
    <t>Zeitangaben in MEZ</t>
  </si>
  <si>
    <r>
      <t xml:space="preserve">für </t>
    </r>
    <r>
      <rPr>
        <sz val="8"/>
        <rFont val="Calibri"/>
        <family val="2"/>
      </rPr>
      <t>λ</t>
    </r>
    <r>
      <rPr>
        <sz val="8"/>
        <rFont val="Arial"/>
        <family val="2"/>
      </rPr>
      <t xml:space="preserve"> = 10° Ost</t>
    </r>
  </si>
  <si>
    <t>(jedes zweite)</t>
  </si>
  <si>
    <t>(d)</t>
  </si>
  <si>
    <t>Zeit</t>
  </si>
  <si>
    <r>
      <t>(</t>
    </r>
    <r>
      <rPr>
        <b/>
        <sz val="9"/>
        <rFont val="Symbol"/>
        <family val="1"/>
        <charset val="2"/>
      </rPr>
      <t>l</t>
    </r>
    <r>
      <rPr>
        <b/>
        <sz val="9"/>
        <rFont val="Arial"/>
        <family val="2"/>
      </rPr>
      <t xml:space="preserve"> = 9° 27' Ost)  Januar 2009 </t>
    </r>
  </si>
  <si>
    <t>Hochw.</t>
  </si>
  <si>
    <t>Niedrigw.</t>
  </si>
  <si>
    <t>Mittel (m)</t>
  </si>
  <si>
    <t>x</t>
  </si>
  <si>
    <t>y</t>
  </si>
  <si>
    <t>Mittel-Linie</t>
  </si>
  <si>
    <t>(24 h</t>
  </si>
  <si>
    <t>min)</t>
  </si>
  <si>
    <t>Meridian-</t>
  </si>
  <si>
    <t>Nr.</t>
  </si>
  <si>
    <t>Dauer</t>
  </si>
  <si>
    <t xml:space="preserve">Zeit zwischen </t>
  </si>
  <si>
    <t>des Mond-</t>
  </si>
  <si>
    <t>tages (h)</t>
  </si>
  <si>
    <t>Mittelwerte</t>
  </si>
  <si>
    <t>über 28 Tage:</t>
  </si>
  <si>
    <t>D - B  (h)</t>
  </si>
  <si>
    <t>m</t>
  </si>
  <si>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(d)</t>
    </r>
  </si>
  <si>
    <t>d</t>
  </si>
  <si>
    <t xml:space="preserve">1 Mondtag = </t>
  </si>
  <si>
    <t xml:space="preserve">1 Sterntag = </t>
  </si>
  <si>
    <t>Phase:</t>
  </si>
  <si>
    <t>M2-Tide</t>
  </si>
  <si>
    <t>S2-Tide</t>
  </si>
  <si>
    <t>K1-Tide</t>
  </si>
  <si>
    <t>M2 + S2</t>
  </si>
  <si>
    <t>M2</t>
  </si>
  <si>
    <t>S2</t>
  </si>
  <si>
    <t>Sid. Monat:</t>
  </si>
  <si>
    <t>K1</t>
  </si>
  <si>
    <t>N2</t>
  </si>
  <si>
    <t xml:space="preserve"> N2-Tide</t>
  </si>
  <si>
    <t xml:space="preserve"> Zeitschritt:</t>
  </si>
  <si>
    <t>halber Mondtag</t>
  </si>
  <si>
    <t>halber Sonnent.</t>
  </si>
  <si>
    <t>ganzer Sternt.</t>
  </si>
  <si>
    <t>ellipt.Tide</t>
  </si>
  <si>
    <t>durchgang Mond</t>
  </si>
  <si>
    <r>
      <t xml:space="preserve">     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</t>
    </r>
  </si>
  <si>
    <r>
      <t>d</t>
    </r>
    <r>
      <rPr>
        <vertAlign val="superscript"/>
        <sz val="10"/>
        <rFont val="Arial"/>
        <family val="2"/>
      </rPr>
      <t>-1</t>
    </r>
    <r>
      <rPr>
        <sz val="10"/>
        <color rgb="FFC00000"/>
        <rFont val="Arial"/>
        <family val="2"/>
      </rPr>
      <t/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</si>
  <si>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</t>
    </r>
  </si>
  <si>
    <r>
      <t>m</t>
    </r>
    <r>
      <rPr>
        <sz val="10"/>
        <color rgb="FFC00000"/>
        <rFont val="Arial"/>
        <family val="2"/>
      </rPr>
      <t/>
    </r>
  </si>
  <si>
    <r>
      <t>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 </t>
    </r>
  </si>
  <si>
    <t>M2 + S2 + K1</t>
  </si>
  <si>
    <t>M2+S2+N2+K1</t>
  </si>
  <si>
    <t>Abweichung</t>
  </si>
  <si>
    <t>vom Mittel  (h)</t>
  </si>
  <si>
    <t>der Mondtage</t>
  </si>
  <si>
    <t>der Hochw.-</t>
  </si>
  <si>
    <t xml:space="preserve">Periode vom </t>
  </si>
  <si>
    <t>Mittel (h)</t>
  </si>
  <si>
    <r>
      <t>Libreville (</t>
    </r>
    <r>
      <rPr>
        <b/>
        <i/>
        <sz val="10"/>
        <rFont val="Arial"/>
        <family val="2"/>
      </rPr>
      <t>λ</t>
    </r>
    <r>
      <rPr>
        <b/>
        <sz val="10"/>
        <rFont val="Arial"/>
        <family val="2"/>
      </rPr>
      <t xml:space="preserve"> = 9° 27' Ost)  Juni 2009 </t>
    </r>
  </si>
  <si>
    <r>
      <rPr>
        <vertAlign val="superscript"/>
        <sz val="10"/>
        <color theme="4" tint="-0.499984740745262"/>
        <rFont val="Arial"/>
        <family val="2"/>
      </rPr>
      <t xml:space="preserve"> </t>
    </r>
    <r>
      <rPr>
        <sz val="10"/>
        <color theme="4" tint="-0.499984740745262"/>
        <rFont val="Arial"/>
        <family val="2"/>
      </rPr>
      <t>Mittel bei</t>
    </r>
  </si>
  <si>
    <r>
      <t xml:space="preserve"> r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=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</si>
  <si>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/(kg 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</si>
  <si>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m</t>
    </r>
    <r>
      <rPr>
        <i/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 </t>
    </r>
  </si>
  <si>
    <r>
      <t>m/s</t>
    </r>
    <r>
      <rPr>
        <vertAlign val="superscript"/>
        <sz val="10"/>
        <rFont val="Arial"/>
        <family val="2"/>
      </rPr>
      <t>2</t>
    </r>
  </si>
  <si>
    <t>ϑ</t>
  </si>
  <si>
    <r>
      <t>x</t>
    </r>
    <r>
      <rPr>
        <i/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</si>
  <si>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r>
      <t>y</t>
    </r>
    <r>
      <rPr>
        <i/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</si>
  <si>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r>
      <t>a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</si>
  <si>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</t>
    </r>
    <r>
      <rPr>
        <i/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(m/s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</si>
  <si>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</t>
    </r>
    <r>
      <rPr>
        <i/>
        <vertAlign val="subscript"/>
        <sz val="10"/>
        <rFont val="Arial"/>
        <family val="2"/>
      </rPr>
      <t>x</t>
    </r>
    <r>
      <rPr>
        <sz val="10"/>
        <rFont val="Calibri"/>
        <family val="2"/>
      </rPr>
      <t xml:space="preserve">· </t>
    </r>
    <r>
      <rPr>
        <sz val="9"/>
        <rFont val="Arial"/>
        <family val="2"/>
      </rPr>
      <t>400000</t>
    </r>
  </si>
  <si>
    <r>
      <t>a</t>
    </r>
    <r>
      <rPr>
        <i/>
        <vertAlign val="subscript"/>
        <sz val="10"/>
        <rFont val="Arial"/>
        <family val="2"/>
      </rPr>
      <t>y</t>
    </r>
    <r>
      <rPr>
        <sz val="10"/>
        <rFont val="Calibri"/>
        <family val="2"/>
      </rPr>
      <t xml:space="preserve">· </t>
    </r>
    <r>
      <rPr>
        <sz val="9"/>
        <rFont val="Arial"/>
        <family val="2"/>
      </rPr>
      <t>400000</t>
    </r>
  </si>
  <si>
    <t>Pfeilspitzen</t>
  </si>
  <si>
    <r>
      <rPr>
        <b/>
        <u/>
        <sz val="9"/>
        <rFont val="Arial"/>
        <family val="2"/>
      </rPr>
      <t>Tabelle 3</t>
    </r>
    <r>
      <rPr>
        <b/>
        <sz val="9"/>
        <rFont val="Arial"/>
        <family val="2"/>
      </rPr>
      <t xml:space="preserve">   Gezeiten in Libreville</t>
    </r>
  </si>
  <si>
    <t>Tag</t>
  </si>
  <si>
    <r>
      <rPr>
        <sz val="11"/>
        <rFont val="Calibri"/>
        <family val="2"/>
      </rPr>
      <t>ω</t>
    </r>
    <r>
      <rPr>
        <vertAlign val="subscript"/>
        <sz val="11"/>
        <rFont val="Cambria"/>
        <family val="1"/>
      </rPr>
      <t xml:space="preserve">4 </t>
    </r>
    <r>
      <rPr>
        <sz val="11"/>
        <rFont val="Arial"/>
        <family val="2"/>
      </rPr>
      <t xml:space="preserve">= </t>
    </r>
  </si>
  <si>
    <r>
      <t xml:space="preserve">     </t>
    </r>
    <r>
      <rPr>
        <sz val="11"/>
        <rFont val="Calibri"/>
        <family val="2"/>
      </rPr>
      <t>ω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= </t>
    </r>
  </si>
  <si>
    <r>
      <rPr>
        <sz val="11"/>
        <rFont val="Calibri"/>
        <family val="2"/>
      </rPr>
      <t>ω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= </t>
    </r>
  </si>
  <si>
    <r>
      <rPr>
        <sz val="11"/>
        <rFont val="Calibri"/>
        <family val="2"/>
      </rPr>
      <t>ω</t>
    </r>
    <r>
      <rPr>
        <vertAlign val="subscript"/>
        <sz val="11"/>
        <rFont val="Cambria"/>
        <family val="1"/>
      </rPr>
      <t xml:space="preserve">3 </t>
    </r>
    <r>
      <rPr>
        <sz val="11"/>
        <rFont val="Arial"/>
        <family val="2"/>
      </rPr>
      <t xml:space="preserve">= </t>
    </r>
  </si>
  <si>
    <r>
      <t>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</si>
  <si>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S I M U L A T I O N</t>
  </si>
  <si>
    <r>
      <t>Tabelle 1</t>
    </r>
    <r>
      <rPr>
        <b/>
        <sz val="10"/>
        <rFont val="Arial"/>
        <family val="2"/>
      </rPr>
      <t xml:space="preserve">   Meridiandurchgänge des Mondes und Hochwasser  </t>
    </r>
  </si>
  <si>
    <r>
      <t>m,</t>
    </r>
    <r>
      <rPr>
        <i/>
        <sz val="10"/>
        <rFont val="Arial"/>
        <family val="2"/>
      </rPr>
      <t xml:space="preserve">          G = </t>
    </r>
  </si>
  <si>
    <r>
      <t>kg,      R</t>
    </r>
    <r>
      <rPr>
        <i/>
        <vertAlign val="subscript"/>
        <sz val="10"/>
        <rFont val="Arial"/>
        <family val="2"/>
      </rPr>
      <t>E</t>
    </r>
    <r>
      <rPr>
        <i/>
        <sz val="10"/>
        <rFont val="Arial"/>
        <family val="2"/>
      </rPr>
      <t xml:space="preserve"> =</t>
    </r>
  </si>
  <si>
    <r>
      <t>m,          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</si>
  <si>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rPr>
        <b/>
        <u/>
        <sz val="12"/>
        <color theme="1"/>
        <rFont val="Calibri"/>
        <family val="2"/>
        <scheme val="minor"/>
      </rPr>
      <t>Tabelle 2</t>
    </r>
    <r>
      <rPr>
        <b/>
        <sz val="12"/>
        <color theme="1"/>
        <rFont val="Calibri"/>
        <family val="2"/>
        <scheme val="minor"/>
      </rPr>
      <t xml:space="preserve">  Vektoren der Gezeitenbeschleunigung (nur Mondeinfluss)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</si>
</sst>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d/m/yy"/>
    <numFmt numFmtId="165" formatCode="0.000"/>
    <numFmt numFmtId="166" formatCode="0.0"/>
    <numFmt numFmtId="167" formatCode="d/m/yy\ h:mm;@"/>
    <numFmt numFmtId="168" formatCode="0.0000"/>
    <numFmt numFmtId="169" formatCode="0.00000"/>
    <numFmt numFmtId="170" formatCode="0.000000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Symbol"/>
      <family val="1"/>
      <charset val="2"/>
    </font>
    <font>
      <sz val="11"/>
      <name val="Arial"/>
      <family val="2"/>
    </font>
    <font>
      <sz val="10"/>
      <name val="Symbol"/>
      <family val="1"/>
      <charset val="2"/>
    </font>
    <font>
      <u/>
      <sz val="9"/>
      <name val="Arial"/>
      <family val="2"/>
    </font>
    <font>
      <sz val="8"/>
      <name val="Calibri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i/>
      <sz val="10"/>
      <name val="Arial"/>
      <family val="2"/>
    </font>
    <font>
      <sz val="12"/>
      <name val="Times New Roman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C00000"/>
      <name val="Arial"/>
      <family val="2"/>
    </font>
    <font>
      <b/>
      <sz val="10"/>
      <color theme="3"/>
      <name val="Arial"/>
      <family val="2"/>
    </font>
    <font>
      <b/>
      <i/>
      <sz val="10"/>
      <name val="Arial"/>
      <family val="2"/>
    </font>
    <font>
      <sz val="10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  <font>
      <b/>
      <u/>
      <sz val="9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vertAlign val="subscript"/>
      <sz val="10"/>
      <name val="Arial"/>
      <family val="2"/>
    </font>
    <font>
      <i/>
      <sz val="11"/>
      <name val="Times New Roman"/>
      <family val="1"/>
    </font>
    <font>
      <sz val="11"/>
      <name val="Calibri"/>
      <family val="2"/>
    </font>
    <font>
      <vertAlign val="subscript"/>
      <sz val="11"/>
      <name val="Cambria"/>
      <family val="1"/>
    </font>
    <font>
      <vertAlign val="subscript"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0" fillId="0" borderId="0" xfId="0" applyNumberFormat="1"/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Border="1" applyAlignment="1"/>
    <xf numFmtId="0" fontId="4" fillId="0" borderId="0" xfId="0" applyFont="1" applyFill="1" applyBorder="1" applyAlignment="1">
      <alignment horizontal="center"/>
    </xf>
    <xf numFmtId="17" fontId="3" fillId="0" borderId="0" xfId="0" applyNumberFormat="1" applyFont="1" applyBorder="1"/>
    <xf numFmtId="0" fontId="12" fillId="0" borderId="0" xfId="0" applyFont="1" applyAlignment="1"/>
    <xf numFmtId="2" fontId="0" fillId="0" borderId="21" xfId="0" applyNumberFormat="1" applyBorder="1" applyAlignment="1">
      <alignment horizontal="center"/>
    </xf>
    <xf numFmtId="17" fontId="3" fillId="0" borderId="0" xfId="0" applyNumberFormat="1" applyFont="1" applyBorder="1" applyAlignment="1">
      <alignment horizontal="left"/>
    </xf>
    <xf numFmtId="167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5" xfId="0" applyNumberFormat="1" applyBorder="1"/>
    <xf numFmtId="0" fontId="1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3" fillId="0" borderId="0" xfId="0" applyNumberFormat="1" applyFont="1" applyFill="1" applyBorder="1" applyAlignment="1"/>
    <xf numFmtId="0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167" fontId="0" fillId="0" borderId="0" xfId="0" applyNumberFormat="1" applyBorder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167" fontId="0" fillId="0" borderId="0" xfId="0" applyNumberForma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2" fontId="3" fillId="0" borderId="0" xfId="0" applyNumberFormat="1" applyFont="1" applyBorder="1"/>
    <xf numFmtId="1" fontId="3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2" fontId="0" fillId="0" borderId="0" xfId="0" applyNumberFormat="1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0" fillId="0" borderId="0" xfId="0" applyBorder="1" applyAlignment="1"/>
    <xf numFmtId="165" fontId="3" fillId="0" borderId="0" xfId="0" applyNumberFormat="1" applyFont="1" applyBorder="1" applyAlignment="1">
      <alignment horizontal="right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4" fillId="0" borderId="9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0" fillId="3" borderId="5" xfId="0" applyFill="1" applyBorder="1"/>
    <xf numFmtId="0" fontId="1" fillId="3" borderId="7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right"/>
    </xf>
    <xf numFmtId="2" fontId="0" fillId="3" borderId="13" xfId="0" applyNumberForma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7" xfId="0" applyNumberFormat="1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2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/>
    <xf numFmtId="22" fontId="0" fillId="0" borderId="0" xfId="0" applyNumberForma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14" fillId="0" borderId="0" xfId="0" applyFont="1" applyFill="1" applyBorder="1" applyAlignment="1"/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16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 vertical="center"/>
    </xf>
    <xf numFmtId="0" fontId="15" fillId="0" borderId="0" xfId="0" applyFont="1" applyBorder="1" applyAlignment="1"/>
    <xf numFmtId="17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5" fillId="0" borderId="0" xfId="0" applyFont="1" applyFill="1" applyBorder="1" applyAlignment="1"/>
    <xf numFmtId="17" fontId="3" fillId="0" borderId="0" xfId="0" applyNumberFormat="1" applyFont="1" applyFill="1" applyBorder="1" applyAlignment="1"/>
    <xf numFmtId="165" fontId="1" fillId="0" borderId="0" xfId="0" applyNumberFormat="1" applyFont="1" applyFill="1" applyAlignment="1">
      <alignment horizontal="center"/>
    </xf>
    <xf numFmtId="0" fontId="0" fillId="0" borderId="5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8" xfId="0" applyNumberFormat="1" applyBorder="1"/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22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8" fontId="23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1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11" fontId="1" fillId="5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1" fontId="4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1" fontId="1" fillId="5" borderId="13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left" vertical="center"/>
    </xf>
    <xf numFmtId="11" fontId="0" fillId="5" borderId="13" xfId="0" applyNumberFormat="1" applyFill="1" applyBorder="1" applyAlignment="1">
      <alignment horizontal="center" vertical="center"/>
    </xf>
    <xf numFmtId="11" fontId="0" fillId="0" borderId="0" xfId="0" applyNumberFormat="1" applyFill="1" applyBorder="1" applyAlignment="1">
      <alignment horizontal="center"/>
    </xf>
    <xf numFmtId="0" fontId="35" fillId="0" borderId="2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1" fontId="0" fillId="0" borderId="3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1" fontId="0" fillId="0" borderId="29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" fillId="5" borderId="13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2" borderId="0" xfId="0" applyFill="1" applyBorder="1"/>
    <xf numFmtId="0" fontId="1" fillId="3" borderId="0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5" fillId="0" borderId="27" xfId="0" applyFont="1" applyBorder="1"/>
    <xf numFmtId="0" fontId="1" fillId="3" borderId="17" xfId="0" applyFont="1" applyFill="1" applyBorder="1" applyAlignment="1">
      <alignment horizontal="left"/>
    </xf>
    <xf numFmtId="0" fontId="0" fillId="3" borderId="28" xfId="0" applyFill="1" applyBorder="1"/>
    <xf numFmtId="170" fontId="1" fillId="0" borderId="2" xfId="0" applyNumberFormat="1" applyFont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0" fillId="3" borderId="13" xfId="0" applyFill="1" applyBorder="1"/>
    <xf numFmtId="0" fontId="0" fillId="2" borderId="41" xfId="0" applyFill="1" applyBorder="1"/>
    <xf numFmtId="0" fontId="1" fillId="3" borderId="42" xfId="0" applyFont="1" applyFill="1" applyBorder="1" applyAlignment="1">
      <alignment horizontal="right"/>
    </xf>
    <xf numFmtId="0" fontId="1" fillId="3" borderId="38" xfId="0" applyFont="1" applyFill="1" applyBorder="1" applyAlignment="1">
      <alignment horizontal="right"/>
    </xf>
    <xf numFmtId="169" fontId="1" fillId="3" borderId="0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10" fillId="3" borderId="42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7" fillId="0" borderId="2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0" fillId="5" borderId="10" xfId="0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2" fontId="3" fillId="4" borderId="2" xfId="0" applyNumberFormat="1" applyFon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26" fillId="4" borderId="0" xfId="0" applyFont="1" applyFill="1" applyBorder="1" applyAlignment="1">
      <alignment horizontal="right"/>
    </xf>
    <xf numFmtId="166" fontId="26" fillId="4" borderId="0" xfId="0" applyNumberFormat="1" applyFont="1" applyFill="1" applyBorder="1" applyAlignment="1">
      <alignment horizontal="left"/>
    </xf>
    <xf numFmtId="166" fontId="26" fillId="4" borderId="10" xfId="0" applyNumberFormat="1" applyFont="1" applyFill="1" applyBorder="1" applyAlignment="1">
      <alignment horizontal="left"/>
    </xf>
    <xf numFmtId="0" fontId="0" fillId="4" borderId="20" xfId="0" applyFill="1" applyBorder="1"/>
    <xf numFmtId="0" fontId="0" fillId="4" borderId="13" xfId="0" applyFill="1" applyBorder="1"/>
    <xf numFmtId="2" fontId="26" fillId="4" borderId="13" xfId="0" applyNumberFormat="1" applyFont="1" applyFill="1" applyBorder="1" applyAlignment="1">
      <alignment horizontal="left"/>
    </xf>
    <xf numFmtId="2" fontId="26" fillId="4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1" fillId="0" borderId="1" xfId="0" applyFont="1" applyBorder="1" applyAlignment="1"/>
    <xf numFmtId="0" fontId="33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5" fillId="4" borderId="1" xfId="0" applyFont="1" applyFill="1" applyBorder="1" applyAlignment="1"/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0" fontId="15" fillId="4" borderId="2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/>
    <xf numFmtId="0" fontId="3" fillId="0" borderId="37" xfId="0" applyFont="1" applyBorder="1" applyAlignment="1"/>
    <xf numFmtId="0" fontId="1" fillId="4" borderId="32" xfId="0" applyFont="1" applyFill="1" applyBorder="1"/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/>
    <xf numFmtId="0" fontId="1" fillId="4" borderId="33" xfId="0" applyFont="1" applyFill="1" applyBorder="1"/>
    <xf numFmtId="0" fontId="1" fillId="4" borderId="32" xfId="0" applyFont="1" applyFill="1" applyBorder="1" applyAlignment="1">
      <alignment horizontal="right"/>
    </xf>
    <xf numFmtId="0" fontId="28" fillId="4" borderId="1" xfId="0" applyFont="1" applyFill="1" applyBorder="1" applyAlignment="1">
      <alignment horizontal="right" vertical="center"/>
    </xf>
    <xf numFmtId="0" fontId="28" fillId="4" borderId="2" xfId="0" applyFont="1" applyFill="1" applyBorder="1" applyAlignment="1">
      <alignment horizontal="center"/>
    </xf>
    <xf numFmtId="0" fontId="28" fillId="4" borderId="3" xfId="0" applyFont="1" applyFill="1" applyBorder="1"/>
    <xf numFmtId="0" fontId="24" fillId="4" borderId="20" xfId="0" applyFont="1" applyFill="1" applyBorder="1" applyAlignment="1">
      <alignment horizontal="right"/>
    </xf>
    <xf numFmtId="0" fontId="23" fillId="4" borderId="13" xfId="0" applyFont="1" applyFill="1" applyBorder="1" applyAlignment="1">
      <alignment horizontal="center"/>
    </xf>
    <xf numFmtId="0" fontId="23" fillId="4" borderId="5" xfId="0" applyFont="1" applyFill="1" applyBorder="1"/>
    <xf numFmtId="0" fontId="1" fillId="4" borderId="2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4" borderId="12" xfId="0" applyFill="1" applyBorder="1"/>
    <xf numFmtId="0" fontId="4" fillId="4" borderId="7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u="sng"/>
              <a:t>Diagramm 1</a:t>
            </a:r>
            <a:r>
              <a:rPr lang="en-US" sz="1050" u="none"/>
              <a:t>  Abweichung der Mondtage vom mittleren Mondtag und Abweichung  der Zeitspannen zwischen Hochwassern vom Mittel</a:t>
            </a:r>
          </a:p>
          <a:p>
            <a:pPr>
              <a:defRPr sz="10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u="none"/>
              <a:t>(Libreville Juni 2009)</a:t>
            </a:r>
          </a:p>
        </c:rich>
      </c:tx>
      <c:layout>
        <c:manualLayout>
          <c:xMode val="edge"/>
          <c:yMode val="edge"/>
          <c:x val="0.11013003667701146"/>
          <c:y val="2.6667627644942554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74544530907248E-2"/>
          <c:y val="0.16076311356602924"/>
          <c:w val="0.9028312589958517"/>
          <c:h val="0.76324703056185772"/>
        </c:manualLayout>
      </c:layout>
      <c:scatterChart>
        <c:scatterStyle val="smoothMarker"/>
        <c:varyColors val="0"/>
        <c:ser>
          <c:idx val="0"/>
          <c:order val="0"/>
          <c:tx>
            <c:v>(1) Mondtage</c:v>
          </c:tx>
          <c:spPr>
            <a:ln w="3175">
              <a:solidFill>
                <a:srgbClr val="000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0080"/>
              </a:solidFill>
              <a:ln w="12700">
                <a:solidFill>
                  <a:srgbClr val="000080"/>
                </a:solidFill>
                <a:prstDash val="solid"/>
              </a:ln>
            </c:spPr>
          </c:marker>
          <c:xVal>
            <c:numRef>
              <c:f>'Mondtag u. Hochw.'!$A$8:$A$35</c:f>
              <c:numCache>
                <c:formatCode>0</c:formatCode>
                <c:ptCount val="28"/>
                <c:pt idx="0">
                  <c:v>2.8530555555555552</c:v>
                </c:pt>
                <c:pt idx="1">
                  <c:v>3.8880555555555549</c:v>
                </c:pt>
                <c:pt idx="2">
                  <c:v>4.9230555555555551</c:v>
                </c:pt>
                <c:pt idx="3">
                  <c:v>5.9580555555555552</c:v>
                </c:pt>
                <c:pt idx="4">
                  <c:v>6.9930555555555554</c:v>
                </c:pt>
                <c:pt idx="5">
                  <c:v>8.0280555555555555</c:v>
                </c:pt>
                <c:pt idx="6">
                  <c:v>9.0630555555555556</c:v>
                </c:pt>
                <c:pt idx="7">
                  <c:v>10.098055555555556</c:v>
                </c:pt>
                <c:pt idx="8">
                  <c:v>11.133055555555556</c:v>
                </c:pt>
                <c:pt idx="9">
                  <c:v>12.168055555555556</c:v>
                </c:pt>
                <c:pt idx="10">
                  <c:v>13.203055555555556</c:v>
                </c:pt>
                <c:pt idx="11">
                  <c:v>14.238055555555556</c:v>
                </c:pt>
                <c:pt idx="12">
                  <c:v>15.273055555555556</c:v>
                </c:pt>
                <c:pt idx="13">
                  <c:v>16.308055555555555</c:v>
                </c:pt>
                <c:pt idx="14">
                  <c:v>17.343055555555555</c:v>
                </c:pt>
                <c:pt idx="15">
                  <c:v>18.378055555555555</c:v>
                </c:pt>
                <c:pt idx="16">
                  <c:v>19.413055555555555</c:v>
                </c:pt>
                <c:pt idx="17">
                  <c:v>20.448055555555555</c:v>
                </c:pt>
                <c:pt idx="18">
                  <c:v>21.483055555555556</c:v>
                </c:pt>
                <c:pt idx="19">
                  <c:v>22.518055555555556</c:v>
                </c:pt>
                <c:pt idx="20">
                  <c:v>23.553055555555556</c:v>
                </c:pt>
                <c:pt idx="21">
                  <c:v>24.588055555555556</c:v>
                </c:pt>
                <c:pt idx="22">
                  <c:v>25.623055555555556</c:v>
                </c:pt>
                <c:pt idx="23">
                  <c:v>26.658055555555556</c:v>
                </c:pt>
                <c:pt idx="24">
                  <c:v>27.693055555555556</c:v>
                </c:pt>
                <c:pt idx="25">
                  <c:v>28.728055555555557</c:v>
                </c:pt>
                <c:pt idx="26">
                  <c:v>29.763055555555557</c:v>
                </c:pt>
                <c:pt idx="27">
                  <c:v>30.798055555555557</c:v>
                </c:pt>
              </c:numCache>
            </c:numRef>
          </c:xVal>
          <c:yVal>
            <c:numRef>
              <c:f>'Mondtag u. Hochw.'!$G$8:$G$35</c:f>
              <c:numCache>
                <c:formatCode>0.00</c:formatCode>
                <c:ptCount val="28"/>
                <c:pt idx="0">
                  <c:v>-8.869047618645709E-2</c:v>
                </c:pt>
                <c:pt idx="1">
                  <c:v>-7.2023809640086256E-2</c:v>
                </c:pt>
                <c:pt idx="2">
                  <c:v>-3.8690476198098622E-2</c:v>
                </c:pt>
                <c:pt idx="3">
                  <c:v>-2.2023809477104805E-2</c:v>
                </c:pt>
                <c:pt idx="4">
                  <c:v>1.1309523790259846E-2</c:v>
                </c:pt>
                <c:pt idx="5">
                  <c:v>1.1309523790259846E-2</c:v>
                </c:pt>
                <c:pt idx="6">
                  <c:v>2.7976190511253662E-2</c:v>
                </c:pt>
                <c:pt idx="7">
                  <c:v>-2.2023809477104805E-2</c:v>
                </c:pt>
                <c:pt idx="8">
                  <c:v>-3.8690476198098622E-2</c:v>
                </c:pt>
                <c:pt idx="9">
                  <c:v>-8.869047618645709E-2</c:v>
                </c:pt>
                <c:pt idx="10">
                  <c:v>-0.12202380945382174</c:v>
                </c:pt>
                <c:pt idx="11">
                  <c:v>-0.15535714289580937</c:v>
                </c:pt>
                <c:pt idx="12">
                  <c:v>-0.13869047617481556</c:v>
                </c:pt>
                <c:pt idx="13">
                  <c:v>-0.13869047617481556</c:v>
                </c:pt>
                <c:pt idx="14">
                  <c:v>-0.10535714290745091</c:v>
                </c:pt>
                <c:pt idx="15">
                  <c:v>-5.5357142919092439E-2</c:v>
                </c:pt>
                <c:pt idx="16">
                  <c:v>2.7976190511253662E-2</c:v>
                </c:pt>
                <c:pt idx="17">
                  <c:v>0.1279761904879706</c:v>
                </c:pt>
                <c:pt idx="18">
                  <c:v>0.2113095239183167</c:v>
                </c:pt>
                <c:pt idx="19">
                  <c:v>0.26130952373205218</c:v>
                </c:pt>
                <c:pt idx="20">
                  <c:v>0.24464285718568135</c:v>
                </c:pt>
                <c:pt idx="21">
                  <c:v>0.21130952374369372</c:v>
                </c:pt>
                <c:pt idx="22">
                  <c:v>0.1279761904879706</c:v>
                </c:pt>
                <c:pt idx="23">
                  <c:v>4.4642857232247479E-2</c:v>
                </c:pt>
                <c:pt idx="24">
                  <c:v>-2.2023809651727788E-2</c:v>
                </c:pt>
                <c:pt idx="25">
                  <c:v>-5.5357142744469456E-2</c:v>
                </c:pt>
                <c:pt idx="26">
                  <c:v>-7.2023809640086256E-2</c:v>
                </c:pt>
                <c:pt idx="27">
                  <c:v>-7.2023809465463273E-2</c:v>
                </c:pt>
              </c:numCache>
            </c:numRef>
          </c:yVal>
          <c:smooth val="1"/>
        </c:ser>
        <c:ser>
          <c:idx val="1"/>
          <c:order val="1"/>
          <c:tx>
            <c:v>(2)  Hochwasser</c:v>
          </c:tx>
          <c:spPr>
            <a:ln w="3175">
              <a:solidFill>
                <a:srgbClr val="FF0000"/>
              </a:solidFill>
              <a:prstDash val="dash"/>
            </a:ln>
          </c:spPr>
          <c:marker>
            <c:symbol val="diamond"/>
            <c:size val="6"/>
          </c:marker>
          <c:xVal>
            <c:numRef>
              <c:f>'Mondtag u. Hochw.'!$A$8:$A$35</c:f>
              <c:numCache>
                <c:formatCode>0</c:formatCode>
                <c:ptCount val="28"/>
                <c:pt idx="0">
                  <c:v>2.8530555555555552</c:v>
                </c:pt>
                <c:pt idx="1">
                  <c:v>3.8880555555555549</c:v>
                </c:pt>
                <c:pt idx="2">
                  <c:v>4.9230555555555551</c:v>
                </c:pt>
                <c:pt idx="3">
                  <c:v>5.9580555555555552</c:v>
                </c:pt>
                <c:pt idx="4">
                  <c:v>6.9930555555555554</c:v>
                </c:pt>
                <c:pt idx="5">
                  <c:v>8.0280555555555555</c:v>
                </c:pt>
                <c:pt idx="6">
                  <c:v>9.0630555555555556</c:v>
                </c:pt>
                <c:pt idx="7">
                  <c:v>10.098055555555556</c:v>
                </c:pt>
                <c:pt idx="8">
                  <c:v>11.133055555555556</c:v>
                </c:pt>
                <c:pt idx="9">
                  <c:v>12.168055555555556</c:v>
                </c:pt>
                <c:pt idx="10">
                  <c:v>13.203055555555556</c:v>
                </c:pt>
                <c:pt idx="11">
                  <c:v>14.238055555555556</c:v>
                </c:pt>
                <c:pt idx="12">
                  <c:v>15.273055555555556</c:v>
                </c:pt>
                <c:pt idx="13">
                  <c:v>16.308055555555555</c:v>
                </c:pt>
                <c:pt idx="14">
                  <c:v>17.343055555555555</c:v>
                </c:pt>
                <c:pt idx="15">
                  <c:v>18.378055555555555</c:v>
                </c:pt>
                <c:pt idx="16">
                  <c:v>19.413055555555555</c:v>
                </c:pt>
                <c:pt idx="17">
                  <c:v>20.448055555555555</c:v>
                </c:pt>
                <c:pt idx="18">
                  <c:v>21.483055555555556</c:v>
                </c:pt>
                <c:pt idx="19">
                  <c:v>22.518055555555556</c:v>
                </c:pt>
                <c:pt idx="20">
                  <c:v>23.553055555555556</c:v>
                </c:pt>
                <c:pt idx="21">
                  <c:v>24.588055555555556</c:v>
                </c:pt>
                <c:pt idx="22">
                  <c:v>25.623055555555556</c:v>
                </c:pt>
                <c:pt idx="23">
                  <c:v>26.658055555555556</c:v>
                </c:pt>
                <c:pt idx="24">
                  <c:v>27.693055555555556</c:v>
                </c:pt>
                <c:pt idx="25">
                  <c:v>28.728055555555557</c:v>
                </c:pt>
                <c:pt idx="26">
                  <c:v>29.763055555555557</c:v>
                </c:pt>
                <c:pt idx="27">
                  <c:v>30.798055555555557</c:v>
                </c:pt>
              </c:numCache>
            </c:numRef>
          </c:xVal>
          <c:yVal>
            <c:numRef>
              <c:f>'Mondtag u. Hochw.'!$H$8:$H$35</c:f>
              <c:numCache>
                <c:formatCode>0.00</c:formatCode>
                <c:ptCount val="28"/>
                <c:pt idx="0">
                  <c:v>0.31130952372041065</c:v>
                </c:pt>
                <c:pt idx="1">
                  <c:v>0.11130952376697678</c:v>
                </c:pt>
                <c:pt idx="2">
                  <c:v>-8.869047618645709E-2</c:v>
                </c:pt>
                <c:pt idx="3">
                  <c:v>-0.23869047615153249</c:v>
                </c:pt>
                <c:pt idx="4">
                  <c:v>-0.23869047615153249</c:v>
                </c:pt>
                <c:pt idx="5">
                  <c:v>-0.18869047616317403</c:v>
                </c:pt>
                <c:pt idx="6">
                  <c:v>-0.18869047616317403</c:v>
                </c:pt>
                <c:pt idx="7">
                  <c:v>-0.23869047615153249</c:v>
                </c:pt>
                <c:pt idx="8">
                  <c:v>-0.28869047631451394</c:v>
                </c:pt>
                <c:pt idx="9">
                  <c:v>-0.28869047613989096</c:v>
                </c:pt>
                <c:pt idx="10">
                  <c:v>-0.15535714289580937</c:v>
                </c:pt>
                <c:pt idx="11">
                  <c:v>-2.2023809477104805E-2</c:v>
                </c:pt>
                <c:pt idx="12">
                  <c:v>4.4642857232247479E-2</c:v>
                </c:pt>
                <c:pt idx="13">
                  <c:v>0.11130952376697678</c:v>
                </c:pt>
                <c:pt idx="14">
                  <c:v>0.1279761904879706</c:v>
                </c:pt>
                <c:pt idx="15">
                  <c:v>0.1279761904879706</c:v>
                </c:pt>
                <c:pt idx="16">
                  <c:v>6.1309523778618313E-2</c:v>
                </c:pt>
                <c:pt idx="17">
                  <c:v>1.1309523790259846E-2</c:v>
                </c:pt>
                <c:pt idx="18">
                  <c:v>-5.3571427561109886E-3</c:v>
                </c:pt>
                <c:pt idx="19">
                  <c:v>-5.3571429307339713E-3</c:v>
                </c:pt>
                <c:pt idx="20">
                  <c:v>1.1309523790259846E-2</c:v>
                </c:pt>
                <c:pt idx="21">
                  <c:v>1.1309523790259846E-2</c:v>
                </c:pt>
                <c:pt idx="22">
                  <c:v>1.1309523790259846E-2</c:v>
                </c:pt>
                <c:pt idx="23">
                  <c:v>2.7976190511253662E-2</c:v>
                </c:pt>
                <c:pt idx="24">
                  <c:v>2.7976190511253662E-2</c:v>
                </c:pt>
                <c:pt idx="25">
                  <c:v>7.797619049961213E-2</c:v>
                </c:pt>
                <c:pt idx="26">
                  <c:v>0.22797619046468753</c:v>
                </c:pt>
                <c:pt idx="27">
                  <c:v>0.52797619039483834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99936"/>
        <c:axId val="68201856"/>
      </c:scatterChart>
      <c:valAx>
        <c:axId val="68199936"/>
        <c:scaling>
          <c:orientation val="minMax"/>
          <c:max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Tagesnummer</a:t>
                </a:r>
              </a:p>
            </c:rich>
          </c:tx>
          <c:layout>
            <c:manualLayout>
              <c:xMode val="edge"/>
              <c:yMode val="edge"/>
              <c:x val="0.74133194301476324"/>
              <c:y val="0.65135332659688727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1905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8201856"/>
        <c:crosses val="autoZero"/>
        <c:crossBetween val="midCat"/>
        <c:minorUnit val="1"/>
      </c:valAx>
      <c:valAx>
        <c:axId val="68201856"/>
        <c:scaling>
          <c:orientation val="minMax"/>
          <c:max val="0.4"/>
          <c:min val="-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Abweichung in h</a:t>
                </a:r>
              </a:p>
            </c:rich>
          </c:tx>
          <c:layout>
            <c:manualLayout>
              <c:xMode val="edge"/>
              <c:yMode val="edge"/>
              <c:x val="6.9906212863457204E-2"/>
              <c:y val="0.1655947354406786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8199936"/>
        <c:crosses val="autoZero"/>
        <c:crossBetween val="midCat"/>
        <c:majorUnit val="0.1"/>
        <c:minorUnit val="5.00000000000000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/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000"/>
            </a:pPr>
            <a:endParaRPr lang="de-DE"/>
          </a:p>
        </c:txPr>
      </c:legendEntry>
      <c:layout>
        <c:manualLayout>
          <c:xMode val="edge"/>
          <c:yMode val="edge"/>
          <c:x val="0.67169615562760532"/>
          <c:y val="0.15732562415205345"/>
          <c:w val="0.2704682517291202"/>
          <c:h val="0.14018157150646024"/>
        </c:manualLayout>
      </c:layout>
      <c:overlay val="1"/>
      <c:spPr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prstDash val="solid"/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200" u="sng"/>
              <a:t>Diagramm 2</a:t>
            </a:r>
            <a:r>
              <a:rPr lang="en-US" sz="1200"/>
              <a:t>  Meridianschnitt durch die Erdkugel mit Vektoren der Gezeitenbeschleunigung (nur Mondeinfluss)</a:t>
            </a:r>
          </a:p>
        </c:rich>
      </c:tx>
      <c:layout>
        <c:manualLayout>
          <c:xMode val="edge"/>
          <c:yMode val="edge"/>
          <c:x val="0.13223643340878688"/>
          <c:y val="0.85045045045045042"/>
        </c:manualLayout>
      </c:layout>
      <c:overlay val="1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5.2194859870704081E-2"/>
          <c:y val="1.890520441701544E-3"/>
          <c:w val="0.8810938423273007"/>
          <c:h val="0.94666666666666666"/>
        </c:manualLayout>
      </c:layout>
      <c:scatterChart>
        <c:scatterStyle val="smoothMarker"/>
        <c:varyColors val="0"/>
        <c:ser>
          <c:idx val="0"/>
          <c:order val="0"/>
          <c:tx>
            <c:v>Mondbahn</c:v>
          </c:tx>
          <c:marker>
            <c:symbol val="none"/>
          </c:marker>
          <c:xVal>
            <c:numRef>
              <c:f>Gezeitenbeschleunigung!$C$6:$C$46</c:f>
              <c:numCache>
                <c:formatCode>0.0</c:formatCode>
                <c:ptCount val="41"/>
                <c:pt idx="0">
                  <c:v>14</c:v>
                </c:pt>
                <c:pt idx="1">
                  <c:v>13.827636768331928</c:v>
                </c:pt>
                <c:pt idx="2">
                  <c:v>13.314791228132149</c:v>
                </c:pt>
                <c:pt idx="3">
                  <c:v>12.47409133863715</c:v>
                </c:pt>
                <c:pt idx="4">
                  <c:v>11.326237921249264</c:v>
                </c:pt>
                <c:pt idx="5">
                  <c:v>9.8994949366116654</c:v>
                </c:pt>
                <c:pt idx="6">
                  <c:v>8.2289935320946235</c:v>
                </c:pt>
                <c:pt idx="7">
                  <c:v>6.3558669963536554</c:v>
                </c:pt>
                <c:pt idx="8">
                  <c:v>4.3262379212492643</c:v>
                </c:pt>
                <c:pt idx="9">
                  <c:v>2.1900825105632329</c:v>
                </c:pt>
                <c:pt idx="10">
                  <c:v>8.5760391843603401E-16</c:v>
                </c:pt>
                <c:pt idx="11">
                  <c:v>-2.1900825105632316</c:v>
                </c:pt>
                <c:pt idx="12">
                  <c:v>-4.3262379212492625</c:v>
                </c:pt>
                <c:pt idx="13">
                  <c:v>-6.3558669963536536</c:v>
                </c:pt>
                <c:pt idx="14">
                  <c:v>-8.2289935320946217</c:v>
                </c:pt>
                <c:pt idx="15">
                  <c:v>-9.8994949366116636</c:v>
                </c:pt>
                <c:pt idx="16">
                  <c:v>-11.326237921249263</c:v>
                </c:pt>
                <c:pt idx="17">
                  <c:v>-12.474091338637148</c:v>
                </c:pt>
                <c:pt idx="18">
                  <c:v>-13.314791228132149</c:v>
                </c:pt>
                <c:pt idx="19">
                  <c:v>-13.827636768331928</c:v>
                </c:pt>
                <c:pt idx="20">
                  <c:v>-14</c:v>
                </c:pt>
                <c:pt idx="21">
                  <c:v>-13.827636768331928</c:v>
                </c:pt>
                <c:pt idx="22">
                  <c:v>-13.314791228132151</c:v>
                </c:pt>
                <c:pt idx="23">
                  <c:v>-12.47409133863715</c:v>
                </c:pt>
                <c:pt idx="24">
                  <c:v>-11.326237921249266</c:v>
                </c:pt>
                <c:pt idx="25">
                  <c:v>-9.8994949366116671</c:v>
                </c:pt>
                <c:pt idx="26">
                  <c:v>-8.2289935320946253</c:v>
                </c:pt>
                <c:pt idx="27">
                  <c:v>-6.3558669963536572</c:v>
                </c:pt>
                <c:pt idx="28">
                  <c:v>-4.3262379212492661</c:v>
                </c:pt>
                <c:pt idx="29">
                  <c:v>-2.1900825105632347</c:v>
                </c:pt>
                <c:pt idx="30">
                  <c:v>-2.572811755308102E-15</c:v>
                </c:pt>
                <c:pt idx="31">
                  <c:v>2.1900825105632293</c:v>
                </c:pt>
                <c:pt idx="32">
                  <c:v>4.3262379212492608</c:v>
                </c:pt>
                <c:pt idx="33">
                  <c:v>6.3558669963536527</c:v>
                </c:pt>
                <c:pt idx="34">
                  <c:v>8.2289935320946199</c:v>
                </c:pt>
                <c:pt idx="35">
                  <c:v>9.8994949366116636</c:v>
                </c:pt>
                <c:pt idx="36">
                  <c:v>11.326237921249263</c:v>
                </c:pt>
                <c:pt idx="37">
                  <c:v>12.474091338637148</c:v>
                </c:pt>
                <c:pt idx="38">
                  <c:v>13.314791228132149</c:v>
                </c:pt>
                <c:pt idx="39">
                  <c:v>13.827636768331928</c:v>
                </c:pt>
                <c:pt idx="40">
                  <c:v>14</c:v>
                </c:pt>
              </c:numCache>
            </c:numRef>
          </c:xVal>
          <c:yVal>
            <c:numRef>
              <c:f>Gezeitenbeschleunigung!$D$6:$D$46</c:f>
              <c:numCache>
                <c:formatCode>0.0</c:formatCode>
                <c:ptCount val="41"/>
                <c:pt idx="0">
                  <c:v>0</c:v>
                </c:pt>
                <c:pt idx="1">
                  <c:v>2.190082510563232</c:v>
                </c:pt>
                <c:pt idx="2">
                  <c:v>4.3262379212492634</c:v>
                </c:pt>
                <c:pt idx="3">
                  <c:v>6.3558669963536545</c:v>
                </c:pt>
                <c:pt idx="4">
                  <c:v>8.2289935320946235</c:v>
                </c:pt>
                <c:pt idx="5">
                  <c:v>9.8994949366116636</c:v>
                </c:pt>
                <c:pt idx="6">
                  <c:v>11.326237921249264</c:v>
                </c:pt>
                <c:pt idx="7">
                  <c:v>12.474091338637148</c:v>
                </c:pt>
                <c:pt idx="8">
                  <c:v>13.314791228132149</c:v>
                </c:pt>
                <c:pt idx="9">
                  <c:v>13.827636768331928</c:v>
                </c:pt>
                <c:pt idx="10">
                  <c:v>14</c:v>
                </c:pt>
                <c:pt idx="11">
                  <c:v>13.827636768331928</c:v>
                </c:pt>
                <c:pt idx="12">
                  <c:v>13.314791228132151</c:v>
                </c:pt>
                <c:pt idx="13">
                  <c:v>12.47409133863715</c:v>
                </c:pt>
                <c:pt idx="14">
                  <c:v>11.326237921249264</c:v>
                </c:pt>
                <c:pt idx="15">
                  <c:v>9.8994949366116654</c:v>
                </c:pt>
                <c:pt idx="16">
                  <c:v>8.2289935320946253</c:v>
                </c:pt>
                <c:pt idx="17">
                  <c:v>6.3558669963536563</c:v>
                </c:pt>
                <c:pt idx="18">
                  <c:v>4.3262379212492652</c:v>
                </c:pt>
                <c:pt idx="19">
                  <c:v>2.1900825105632338</c:v>
                </c:pt>
                <c:pt idx="20">
                  <c:v>1.715207836872068E-15</c:v>
                </c:pt>
                <c:pt idx="21">
                  <c:v>-2.1900825105632302</c:v>
                </c:pt>
                <c:pt idx="22">
                  <c:v>-4.3262379212492617</c:v>
                </c:pt>
                <c:pt idx="23">
                  <c:v>-6.3558669963536536</c:v>
                </c:pt>
                <c:pt idx="24">
                  <c:v>-8.2289935320946217</c:v>
                </c:pt>
                <c:pt idx="25">
                  <c:v>-9.8994949366116636</c:v>
                </c:pt>
                <c:pt idx="26">
                  <c:v>-11.326237921249263</c:v>
                </c:pt>
                <c:pt idx="27">
                  <c:v>-12.474091338637148</c:v>
                </c:pt>
                <c:pt idx="28">
                  <c:v>-13.314791228132149</c:v>
                </c:pt>
                <c:pt idx="29">
                  <c:v>-13.827636768331928</c:v>
                </c:pt>
                <c:pt idx="30">
                  <c:v>-14</c:v>
                </c:pt>
                <c:pt idx="31">
                  <c:v>-13.827636768331928</c:v>
                </c:pt>
                <c:pt idx="32">
                  <c:v>-13.314791228132151</c:v>
                </c:pt>
                <c:pt idx="33">
                  <c:v>-12.47409133863715</c:v>
                </c:pt>
                <c:pt idx="34">
                  <c:v>-11.326237921249266</c:v>
                </c:pt>
                <c:pt idx="35">
                  <c:v>-9.8994949366116671</c:v>
                </c:pt>
                <c:pt idx="36">
                  <c:v>-8.228993532094627</c:v>
                </c:pt>
                <c:pt idx="37">
                  <c:v>-6.355866996353658</c:v>
                </c:pt>
                <c:pt idx="38">
                  <c:v>-4.326237921249267</c:v>
                </c:pt>
                <c:pt idx="39">
                  <c:v>-2.1900825105632356</c:v>
                </c:pt>
                <c:pt idx="40">
                  <c:v>-3.430415673744136E-15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64384"/>
        <c:axId val="66065920"/>
      </c:scatterChart>
      <c:scatterChart>
        <c:scatterStyle val="lineMarker"/>
        <c:varyColors val="0"/>
        <c:ser>
          <c:idx val="2"/>
          <c:order val="1"/>
          <c:tx>
            <c:v>Pfeilspitze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B050"/>
              </a:solidFill>
            </c:spPr>
          </c:marker>
          <c:xVal>
            <c:numRef>
              <c:f>Gezeitenbeschleunigung!$I$6:$I$46</c:f>
              <c:numCache>
                <c:formatCode>0.0</c:formatCode>
                <c:ptCount val="41"/>
                <c:pt idx="0">
                  <c:v>18.403900903369887</c:v>
                </c:pt>
                <c:pt idx="2">
                  <c:v>17.503149879400194</c:v>
                </c:pt>
                <c:pt idx="4">
                  <c:v>14.889068593618685</c:v>
                </c:pt>
                <c:pt idx="6">
                  <c:v>10.817541535652943</c:v>
                </c:pt>
                <c:pt idx="8">
                  <c:v>5.6871181419337429</c:v>
                </c:pt>
                <c:pt idx="10">
                  <c:v>1.1273755378027486E-15</c:v>
                </c:pt>
                <c:pt idx="12">
                  <c:v>-5.6871181419337402</c:v>
                </c:pt>
                <c:pt idx="14">
                  <c:v>-10.817541535652939</c:v>
                </c:pt>
                <c:pt idx="16">
                  <c:v>-14.889068593618683</c:v>
                </c:pt>
                <c:pt idx="18">
                  <c:v>-17.503149879400194</c:v>
                </c:pt>
                <c:pt idx="20">
                  <c:v>-18.403900903369887</c:v>
                </c:pt>
                <c:pt idx="22">
                  <c:v>-17.503149879400194</c:v>
                </c:pt>
                <c:pt idx="24">
                  <c:v>-14.889068593618688</c:v>
                </c:pt>
                <c:pt idx="26">
                  <c:v>-10.817541535652945</c:v>
                </c:pt>
                <c:pt idx="28">
                  <c:v>-5.6871181419337447</c:v>
                </c:pt>
                <c:pt idx="30">
                  <c:v>-3.3821266134082457E-15</c:v>
                </c:pt>
                <c:pt idx="32">
                  <c:v>5.6871181419337375</c:v>
                </c:pt>
                <c:pt idx="34">
                  <c:v>10.817541535652937</c:v>
                </c:pt>
                <c:pt idx="36">
                  <c:v>14.889068593618683</c:v>
                </c:pt>
                <c:pt idx="38">
                  <c:v>17.503149879400194</c:v>
                </c:pt>
                <c:pt idx="40">
                  <c:v>18.403900903369887</c:v>
                </c:pt>
              </c:numCache>
            </c:numRef>
          </c:xVal>
          <c:yVal>
            <c:numRef>
              <c:f>Gezeitenbeschleunigung!$J$6:$J$46</c:f>
              <c:numCache>
                <c:formatCode>0.0</c:formatCode>
                <c:ptCount val="41"/>
                <c:pt idx="0">
                  <c:v>0</c:v>
                </c:pt>
                <c:pt idx="2">
                  <c:v>3.6457978109070242</c:v>
                </c:pt>
                <c:pt idx="4">
                  <c:v>6.9347195303154638</c:v>
                </c:pt>
                <c:pt idx="6">
                  <c:v>9.5448225850645532</c:v>
                </c:pt>
                <c:pt idx="8">
                  <c:v>11.220611902498128</c:v>
                </c:pt>
                <c:pt idx="10">
                  <c:v>11.798049548315056</c:v>
                </c:pt>
                <c:pt idx="12">
                  <c:v>11.220611902498129</c:v>
                </c:pt>
                <c:pt idx="14">
                  <c:v>9.5448225850645532</c:v>
                </c:pt>
                <c:pt idx="16">
                  <c:v>6.9347195303154656</c:v>
                </c:pt>
                <c:pt idx="18">
                  <c:v>3.6457978109070259</c:v>
                </c:pt>
                <c:pt idx="20">
                  <c:v>1.4454362175053534E-15</c:v>
                </c:pt>
                <c:pt idx="22">
                  <c:v>-3.6457978109070228</c:v>
                </c:pt>
                <c:pt idx="24">
                  <c:v>-6.9347195303154621</c:v>
                </c:pt>
                <c:pt idx="26">
                  <c:v>-9.5448225850645514</c:v>
                </c:pt>
                <c:pt idx="28">
                  <c:v>-11.220611902498128</c:v>
                </c:pt>
                <c:pt idx="30">
                  <c:v>-11.798049548315056</c:v>
                </c:pt>
                <c:pt idx="32">
                  <c:v>-11.220611902498129</c:v>
                </c:pt>
                <c:pt idx="34">
                  <c:v>-9.5448225850645549</c:v>
                </c:pt>
                <c:pt idx="36">
                  <c:v>-6.9347195303154674</c:v>
                </c:pt>
                <c:pt idx="38">
                  <c:v>-3.6457978109070277</c:v>
                </c:pt>
                <c:pt idx="40">
                  <c:v>-2.8908724350107067E-15</c:v>
                </c:pt>
              </c:numCache>
            </c:numRef>
          </c:yVal>
          <c:smooth val="0"/>
        </c:ser>
        <c:ser>
          <c:idx val="3"/>
          <c:order val="2"/>
          <c:tx>
            <c:v>Erde</c:v>
          </c:tx>
          <c:marker>
            <c:symbol val="circle"/>
            <c:size val="6"/>
            <c:spPr>
              <a:solidFill>
                <a:schemeClr val="tx2"/>
              </a:solidFill>
              <a:ln w="25400">
                <a:solidFill>
                  <a:schemeClr val="tx2"/>
                </a:solidFill>
              </a:ln>
            </c:spPr>
          </c:marker>
          <c:xVal>
            <c:numRef>
              <c:f>Gezeitenbeschleunigung!$F$49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Gezeitenbeschleunigung!$G$49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64384"/>
        <c:axId val="66065920"/>
      </c:scatterChart>
      <c:valAx>
        <c:axId val="66064384"/>
        <c:scaling>
          <c:orientation val="minMax"/>
          <c:max val="20"/>
          <c:min val="-2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1"/>
                </a:pPr>
                <a:r>
                  <a:rPr lang="en-US" sz="1400" b="1" i="1"/>
                  <a:t>x</a:t>
                </a:r>
              </a:p>
            </c:rich>
          </c:tx>
          <c:layout>
            <c:manualLayout>
              <c:xMode val="edge"/>
              <c:yMode val="edge"/>
              <c:x val="0.89897250259824901"/>
              <c:y val="0.41540734435222626"/>
            </c:manualLayout>
          </c:layout>
          <c:overlay val="0"/>
          <c:spPr>
            <a:solidFill>
              <a:schemeClr val="bg1"/>
            </a:solidFill>
          </c:spPr>
        </c:title>
        <c:numFmt formatCode="0.E+00" sourceLinked="0"/>
        <c:majorTickMark val="out"/>
        <c:minorTickMark val="none"/>
        <c:tickLblPos val="nextTo"/>
        <c:spPr>
          <a:noFill/>
          <a:ln w="19050">
            <a:prstDash val="sysDash"/>
            <a:tailEnd type="arrow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66065920"/>
        <c:crosses val="autoZero"/>
        <c:crossBetween val="midCat"/>
        <c:majorUnit val="20"/>
      </c:valAx>
      <c:valAx>
        <c:axId val="66065920"/>
        <c:scaling>
          <c:orientation val="minMax"/>
          <c:max val="20"/>
          <c:min val="-2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de-DE" sz="1400" i="1"/>
                  <a:t>y</a:t>
                </a:r>
              </a:p>
            </c:rich>
          </c:tx>
          <c:layout>
            <c:manualLayout>
              <c:xMode val="edge"/>
              <c:yMode val="edge"/>
              <c:x val="0.50699712871461533"/>
              <c:y val="1.650109952472157E-2"/>
            </c:manualLayout>
          </c:layout>
          <c:overlay val="0"/>
        </c:title>
        <c:numFmt formatCode="0.E+00" sourceLinked="0"/>
        <c:majorTickMark val="out"/>
        <c:minorTickMark val="none"/>
        <c:tickLblPos val="none"/>
        <c:spPr>
          <a:ln w="19050">
            <a:prstDash val="sysDash"/>
            <a:tailEnd type="arrow"/>
          </a:ln>
        </c:spPr>
        <c:crossAx val="66064384"/>
        <c:crosses val="autoZero"/>
        <c:crossBetween val="midCat"/>
        <c:majorUnit val="2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Diagramm 3</a:t>
            </a:r>
            <a:r>
              <a:rPr lang="de-DE" u="none"/>
              <a:t>   Hoch- und Niedrigwasser in Libreville Juli 2009</a:t>
            </a:r>
          </a:p>
        </c:rich>
      </c:tx>
      <c:layout>
        <c:manualLayout>
          <c:xMode val="edge"/>
          <c:yMode val="edge"/>
          <c:x val="0.20386643233743615"/>
          <c:y val="1.4450974608001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14821140176226E-2"/>
          <c:y val="0.10404638960665102"/>
          <c:w val="0.88521861511282052"/>
          <c:h val="0.6816928652157096"/>
        </c:manualLayout>
      </c:layout>
      <c:scatterChart>
        <c:scatterStyle val="smoothMarker"/>
        <c:varyColors val="0"/>
        <c:ser>
          <c:idx val="0"/>
          <c:order val="0"/>
          <c:tx>
            <c:v>Wasserstand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Wasserstände!$A$6:$A$129</c:f>
              <c:numCache>
                <c:formatCode>0.0</c:formatCode>
                <c:ptCount val="124"/>
                <c:pt idx="0">
                  <c:v>1.4583333333333334E-2</c:v>
                </c:pt>
                <c:pt idx="1">
                  <c:v>0.26308333333333334</c:v>
                </c:pt>
                <c:pt idx="2">
                  <c:v>0.51158333333333339</c:v>
                </c:pt>
                <c:pt idx="3">
                  <c:v>0.76008333333333344</c:v>
                </c:pt>
                <c:pt idx="4">
                  <c:v>1.0085833333333334</c:v>
                </c:pt>
                <c:pt idx="5">
                  <c:v>1.2570833333333333</c:v>
                </c:pt>
                <c:pt idx="6">
                  <c:v>1.5055833333333333</c:v>
                </c:pt>
                <c:pt idx="7">
                  <c:v>1.7540833333333332</c:v>
                </c:pt>
                <c:pt idx="8">
                  <c:v>2.0025833333333334</c:v>
                </c:pt>
                <c:pt idx="9">
                  <c:v>2.2510833333333333</c:v>
                </c:pt>
                <c:pt idx="10">
                  <c:v>2.4995833333333333</c:v>
                </c:pt>
                <c:pt idx="11">
                  <c:v>2.7480833333333332</c:v>
                </c:pt>
                <c:pt idx="12">
                  <c:v>2.9965833333333332</c:v>
                </c:pt>
                <c:pt idx="13">
                  <c:v>3.2450833333333331</c:v>
                </c:pt>
                <c:pt idx="14">
                  <c:v>3.493583333333333</c:v>
                </c:pt>
                <c:pt idx="15">
                  <c:v>3.742083333333333</c:v>
                </c:pt>
                <c:pt idx="16">
                  <c:v>3.9905833333333329</c:v>
                </c:pt>
                <c:pt idx="17">
                  <c:v>4.2390833333333333</c:v>
                </c:pt>
                <c:pt idx="18">
                  <c:v>4.4875833333333333</c:v>
                </c:pt>
                <c:pt idx="19">
                  <c:v>4.7360833333333332</c:v>
                </c:pt>
                <c:pt idx="20">
                  <c:v>4.9845833333333331</c:v>
                </c:pt>
                <c:pt idx="21">
                  <c:v>5.2330833333333331</c:v>
                </c:pt>
                <c:pt idx="22">
                  <c:v>5.481583333333333</c:v>
                </c:pt>
                <c:pt idx="23">
                  <c:v>5.730083333333333</c:v>
                </c:pt>
                <c:pt idx="24">
                  <c:v>5.9785833333333329</c:v>
                </c:pt>
                <c:pt idx="25">
                  <c:v>6.2270833333333329</c:v>
                </c:pt>
                <c:pt idx="26">
                  <c:v>6.4755833333333328</c:v>
                </c:pt>
                <c:pt idx="27">
                  <c:v>6.7240833333333327</c:v>
                </c:pt>
                <c:pt idx="28">
                  <c:v>6.9725833333333327</c:v>
                </c:pt>
                <c:pt idx="29">
                  <c:v>7.2210833333333326</c:v>
                </c:pt>
                <c:pt idx="30">
                  <c:v>7.4695833333333326</c:v>
                </c:pt>
                <c:pt idx="31">
                  <c:v>7.7180833333333325</c:v>
                </c:pt>
                <c:pt idx="32">
                  <c:v>7.9665833333333325</c:v>
                </c:pt>
                <c:pt idx="33">
                  <c:v>8.2150833333333324</c:v>
                </c:pt>
                <c:pt idx="34">
                  <c:v>8.4635833333333323</c:v>
                </c:pt>
                <c:pt idx="35">
                  <c:v>8.7120833333333323</c:v>
                </c:pt>
                <c:pt idx="36">
                  <c:v>8.9605833333333322</c:v>
                </c:pt>
                <c:pt idx="37">
                  <c:v>9.2090833333333322</c:v>
                </c:pt>
                <c:pt idx="38">
                  <c:v>9.4575833333333321</c:v>
                </c:pt>
                <c:pt idx="39">
                  <c:v>9.7060833333333321</c:v>
                </c:pt>
                <c:pt idx="40">
                  <c:v>9.954583333333332</c:v>
                </c:pt>
                <c:pt idx="41">
                  <c:v>10.203083333333332</c:v>
                </c:pt>
                <c:pt idx="42">
                  <c:v>10.451583333333332</c:v>
                </c:pt>
                <c:pt idx="43">
                  <c:v>10.700083333333332</c:v>
                </c:pt>
                <c:pt idx="44">
                  <c:v>10.948583333333332</c:v>
                </c:pt>
                <c:pt idx="45">
                  <c:v>11.197083333333332</c:v>
                </c:pt>
                <c:pt idx="46">
                  <c:v>11.445583333333332</c:v>
                </c:pt>
                <c:pt idx="47">
                  <c:v>11.694083333333332</c:v>
                </c:pt>
                <c:pt idx="48">
                  <c:v>11.942583333333332</c:v>
                </c:pt>
                <c:pt idx="49">
                  <c:v>12.191083333333331</c:v>
                </c:pt>
                <c:pt idx="50">
                  <c:v>12.439583333333331</c:v>
                </c:pt>
                <c:pt idx="51">
                  <c:v>12.688083333333331</c:v>
                </c:pt>
                <c:pt idx="52">
                  <c:v>12.936583333333331</c:v>
                </c:pt>
                <c:pt idx="53">
                  <c:v>13.185083333333331</c:v>
                </c:pt>
                <c:pt idx="54">
                  <c:v>13.433583333333331</c:v>
                </c:pt>
                <c:pt idx="55">
                  <c:v>13.682083333333331</c:v>
                </c:pt>
                <c:pt idx="56">
                  <c:v>13.930583333333331</c:v>
                </c:pt>
                <c:pt idx="57">
                  <c:v>14.179083333333331</c:v>
                </c:pt>
                <c:pt idx="58">
                  <c:v>14.427583333333331</c:v>
                </c:pt>
                <c:pt idx="59">
                  <c:v>14.676083333333331</c:v>
                </c:pt>
                <c:pt idx="60">
                  <c:v>14.924583333333331</c:v>
                </c:pt>
                <c:pt idx="61">
                  <c:v>15.173083333333331</c:v>
                </c:pt>
                <c:pt idx="62">
                  <c:v>15.421583333333331</c:v>
                </c:pt>
                <c:pt idx="63">
                  <c:v>15.670083333333331</c:v>
                </c:pt>
                <c:pt idx="64">
                  <c:v>15.918583333333331</c:v>
                </c:pt>
                <c:pt idx="65">
                  <c:v>16.167083333333331</c:v>
                </c:pt>
                <c:pt idx="66">
                  <c:v>16.415583333333331</c:v>
                </c:pt>
                <c:pt idx="67">
                  <c:v>16.66408333333333</c:v>
                </c:pt>
                <c:pt idx="68">
                  <c:v>16.91258333333333</c:v>
                </c:pt>
                <c:pt idx="69">
                  <c:v>17.16108333333333</c:v>
                </c:pt>
                <c:pt idx="70">
                  <c:v>17.40958333333333</c:v>
                </c:pt>
                <c:pt idx="71">
                  <c:v>17.65808333333333</c:v>
                </c:pt>
                <c:pt idx="72">
                  <c:v>17.90658333333333</c:v>
                </c:pt>
                <c:pt idx="73">
                  <c:v>18.15508333333333</c:v>
                </c:pt>
                <c:pt idx="74">
                  <c:v>18.40358333333333</c:v>
                </c:pt>
                <c:pt idx="75">
                  <c:v>18.65208333333333</c:v>
                </c:pt>
                <c:pt idx="76">
                  <c:v>18.90058333333333</c:v>
                </c:pt>
                <c:pt idx="77">
                  <c:v>19.14908333333333</c:v>
                </c:pt>
                <c:pt idx="78">
                  <c:v>19.39758333333333</c:v>
                </c:pt>
                <c:pt idx="79">
                  <c:v>19.64608333333333</c:v>
                </c:pt>
                <c:pt idx="80">
                  <c:v>19.89458333333333</c:v>
                </c:pt>
                <c:pt idx="81">
                  <c:v>20.14308333333333</c:v>
                </c:pt>
                <c:pt idx="82">
                  <c:v>20.39158333333333</c:v>
                </c:pt>
                <c:pt idx="83">
                  <c:v>20.64008333333333</c:v>
                </c:pt>
                <c:pt idx="84">
                  <c:v>20.88858333333333</c:v>
                </c:pt>
                <c:pt idx="85">
                  <c:v>21.137083333333329</c:v>
                </c:pt>
                <c:pt idx="86">
                  <c:v>21.385583333333329</c:v>
                </c:pt>
                <c:pt idx="87">
                  <c:v>21.634083333333329</c:v>
                </c:pt>
                <c:pt idx="88">
                  <c:v>21.882583333333329</c:v>
                </c:pt>
                <c:pt idx="89">
                  <c:v>22.131083333333329</c:v>
                </c:pt>
                <c:pt idx="90">
                  <c:v>22.379583333333329</c:v>
                </c:pt>
                <c:pt idx="91">
                  <c:v>22.628083333333329</c:v>
                </c:pt>
                <c:pt idx="92">
                  <c:v>22.876583333333329</c:v>
                </c:pt>
                <c:pt idx="93">
                  <c:v>23.125083333333329</c:v>
                </c:pt>
                <c:pt idx="94">
                  <c:v>23.373583333333329</c:v>
                </c:pt>
                <c:pt idx="95">
                  <c:v>23.622083333333329</c:v>
                </c:pt>
                <c:pt idx="96">
                  <c:v>23.870583333333329</c:v>
                </c:pt>
                <c:pt idx="97">
                  <c:v>24.119083333333329</c:v>
                </c:pt>
                <c:pt idx="98">
                  <c:v>24.367583333333329</c:v>
                </c:pt>
                <c:pt idx="99">
                  <c:v>24.616083333333329</c:v>
                </c:pt>
                <c:pt idx="100">
                  <c:v>24.864583333333329</c:v>
                </c:pt>
                <c:pt idx="101">
                  <c:v>25.113083333333329</c:v>
                </c:pt>
                <c:pt idx="102">
                  <c:v>25.361583333333328</c:v>
                </c:pt>
                <c:pt idx="103">
                  <c:v>25.610083333333328</c:v>
                </c:pt>
                <c:pt idx="104">
                  <c:v>25.858583333333328</c:v>
                </c:pt>
                <c:pt idx="105">
                  <c:v>26.107083333333328</c:v>
                </c:pt>
                <c:pt idx="106">
                  <c:v>26.355583333333328</c:v>
                </c:pt>
                <c:pt idx="107">
                  <c:v>26.604083333333328</c:v>
                </c:pt>
                <c:pt idx="108">
                  <c:v>26.852583333333328</c:v>
                </c:pt>
                <c:pt idx="109">
                  <c:v>27.101083333333328</c:v>
                </c:pt>
                <c:pt idx="110">
                  <c:v>27.349583333333328</c:v>
                </c:pt>
                <c:pt idx="111">
                  <c:v>27.598083333333328</c:v>
                </c:pt>
                <c:pt idx="112">
                  <c:v>27.846583333333328</c:v>
                </c:pt>
                <c:pt idx="113">
                  <c:v>28.095083333333328</c:v>
                </c:pt>
                <c:pt idx="114">
                  <c:v>28.343583333333328</c:v>
                </c:pt>
                <c:pt idx="115">
                  <c:v>28.592083333333328</c:v>
                </c:pt>
                <c:pt idx="116">
                  <c:v>28.840583333333328</c:v>
                </c:pt>
                <c:pt idx="117">
                  <c:v>29.089083333333328</c:v>
                </c:pt>
                <c:pt idx="118">
                  <c:v>29.337583333333328</c:v>
                </c:pt>
                <c:pt idx="119">
                  <c:v>29.586083333333328</c:v>
                </c:pt>
                <c:pt idx="120">
                  <c:v>29.834583333333327</c:v>
                </c:pt>
                <c:pt idx="121">
                  <c:v>30.083083333333327</c:v>
                </c:pt>
                <c:pt idx="122">
                  <c:v>30.331583333333327</c:v>
                </c:pt>
                <c:pt idx="123">
                  <c:v>30.580083333333327</c:v>
                </c:pt>
              </c:numCache>
            </c:numRef>
          </c:xVal>
          <c:yVal>
            <c:numRef>
              <c:f>Wasserstände!$B$6:$B$129</c:f>
              <c:numCache>
                <c:formatCode>0.00</c:formatCode>
                <c:ptCount val="124"/>
                <c:pt idx="0">
                  <c:v>1.49</c:v>
                </c:pt>
                <c:pt idx="1">
                  <c:v>0.69</c:v>
                </c:pt>
                <c:pt idx="2">
                  <c:v>1.74</c:v>
                </c:pt>
                <c:pt idx="3">
                  <c:v>0.69</c:v>
                </c:pt>
                <c:pt idx="4">
                  <c:v>1.47</c:v>
                </c:pt>
                <c:pt idx="5">
                  <c:v>0.76</c:v>
                </c:pt>
                <c:pt idx="6">
                  <c:v>1.7</c:v>
                </c:pt>
                <c:pt idx="7">
                  <c:v>0.64</c:v>
                </c:pt>
                <c:pt idx="8">
                  <c:v>1.49</c:v>
                </c:pt>
                <c:pt idx="9">
                  <c:v>0.77</c:v>
                </c:pt>
                <c:pt idx="10">
                  <c:v>1.68</c:v>
                </c:pt>
                <c:pt idx="11">
                  <c:v>0.56000000000000005</c:v>
                </c:pt>
                <c:pt idx="12">
                  <c:v>1.54</c:v>
                </c:pt>
                <c:pt idx="13">
                  <c:v>0.75</c:v>
                </c:pt>
                <c:pt idx="14">
                  <c:v>1.68</c:v>
                </c:pt>
                <c:pt idx="15">
                  <c:v>0.49</c:v>
                </c:pt>
                <c:pt idx="16">
                  <c:v>1.59</c:v>
                </c:pt>
                <c:pt idx="17">
                  <c:v>0.72</c:v>
                </c:pt>
                <c:pt idx="18">
                  <c:v>1.71</c:v>
                </c:pt>
                <c:pt idx="19">
                  <c:v>0.43</c:v>
                </c:pt>
                <c:pt idx="20">
                  <c:v>1.66</c:v>
                </c:pt>
                <c:pt idx="21">
                  <c:v>0.68</c:v>
                </c:pt>
                <c:pt idx="22">
                  <c:v>1.76</c:v>
                </c:pt>
                <c:pt idx="23">
                  <c:v>0.38</c:v>
                </c:pt>
                <c:pt idx="24">
                  <c:v>1.73</c:v>
                </c:pt>
                <c:pt idx="25">
                  <c:v>0.64</c:v>
                </c:pt>
                <c:pt idx="26">
                  <c:v>1.8</c:v>
                </c:pt>
                <c:pt idx="27">
                  <c:v>0.35</c:v>
                </c:pt>
                <c:pt idx="28">
                  <c:v>1.78</c:v>
                </c:pt>
                <c:pt idx="29">
                  <c:v>0.6</c:v>
                </c:pt>
                <c:pt idx="30">
                  <c:v>1.84</c:v>
                </c:pt>
                <c:pt idx="31">
                  <c:v>0.33</c:v>
                </c:pt>
                <c:pt idx="32">
                  <c:v>1.82</c:v>
                </c:pt>
                <c:pt idx="33">
                  <c:v>0.59</c:v>
                </c:pt>
                <c:pt idx="34">
                  <c:v>1.85</c:v>
                </c:pt>
                <c:pt idx="35">
                  <c:v>0.32</c:v>
                </c:pt>
                <c:pt idx="36">
                  <c:v>1.85</c:v>
                </c:pt>
                <c:pt idx="37">
                  <c:v>0.6</c:v>
                </c:pt>
                <c:pt idx="38">
                  <c:v>1.85</c:v>
                </c:pt>
                <c:pt idx="39">
                  <c:v>0.35</c:v>
                </c:pt>
                <c:pt idx="40">
                  <c:v>1.86</c:v>
                </c:pt>
                <c:pt idx="41">
                  <c:v>0.63</c:v>
                </c:pt>
                <c:pt idx="42">
                  <c:v>1.83</c:v>
                </c:pt>
                <c:pt idx="43">
                  <c:v>0.39</c:v>
                </c:pt>
                <c:pt idx="44">
                  <c:v>1.86</c:v>
                </c:pt>
                <c:pt idx="45">
                  <c:v>0.66</c:v>
                </c:pt>
                <c:pt idx="46">
                  <c:v>1.78</c:v>
                </c:pt>
                <c:pt idx="47">
                  <c:v>0.39</c:v>
                </c:pt>
                <c:pt idx="48">
                  <c:v>1.86</c:v>
                </c:pt>
                <c:pt idx="49">
                  <c:v>0.66</c:v>
                </c:pt>
                <c:pt idx="50">
                  <c:v>1.78</c:v>
                </c:pt>
                <c:pt idx="51">
                  <c:v>0.45</c:v>
                </c:pt>
                <c:pt idx="52">
                  <c:v>1.85</c:v>
                </c:pt>
                <c:pt idx="53">
                  <c:v>0.69</c:v>
                </c:pt>
                <c:pt idx="54">
                  <c:v>1.7</c:v>
                </c:pt>
                <c:pt idx="55">
                  <c:v>0.52</c:v>
                </c:pt>
                <c:pt idx="56">
                  <c:v>1.82</c:v>
                </c:pt>
                <c:pt idx="57">
                  <c:v>0.7</c:v>
                </c:pt>
                <c:pt idx="58">
                  <c:v>1.61</c:v>
                </c:pt>
                <c:pt idx="59">
                  <c:v>0.6</c:v>
                </c:pt>
                <c:pt idx="60">
                  <c:v>1.79</c:v>
                </c:pt>
                <c:pt idx="61">
                  <c:v>0.69</c:v>
                </c:pt>
                <c:pt idx="62">
                  <c:v>1.53</c:v>
                </c:pt>
                <c:pt idx="63">
                  <c:v>0.68</c:v>
                </c:pt>
                <c:pt idx="64">
                  <c:v>1.77</c:v>
                </c:pt>
                <c:pt idx="65">
                  <c:v>0.66</c:v>
                </c:pt>
                <c:pt idx="66">
                  <c:v>1.49</c:v>
                </c:pt>
                <c:pt idx="67">
                  <c:v>0.72</c:v>
                </c:pt>
                <c:pt idx="68">
                  <c:v>1.77</c:v>
                </c:pt>
                <c:pt idx="69">
                  <c:v>0.6</c:v>
                </c:pt>
                <c:pt idx="70">
                  <c:v>1.52</c:v>
                </c:pt>
                <c:pt idx="71">
                  <c:v>0.71</c:v>
                </c:pt>
                <c:pt idx="72">
                  <c:v>1.81</c:v>
                </c:pt>
                <c:pt idx="73">
                  <c:v>0.51</c:v>
                </c:pt>
                <c:pt idx="74">
                  <c:v>1.62</c:v>
                </c:pt>
                <c:pt idx="75">
                  <c:v>0.65</c:v>
                </c:pt>
                <c:pt idx="76">
                  <c:v>1.88</c:v>
                </c:pt>
                <c:pt idx="77">
                  <c:v>0.4</c:v>
                </c:pt>
                <c:pt idx="78">
                  <c:v>1.74</c:v>
                </c:pt>
                <c:pt idx="79">
                  <c:v>0.57999999999999996</c:v>
                </c:pt>
                <c:pt idx="80">
                  <c:v>1.96</c:v>
                </c:pt>
                <c:pt idx="81">
                  <c:v>0.3</c:v>
                </c:pt>
                <c:pt idx="82">
                  <c:v>1.87</c:v>
                </c:pt>
                <c:pt idx="83">
                  <c:v>0.51</c:v>
                </c:pt>
                <c:pt idx="84">
                  <c:v>2.0299999999999998</c:v>
                </c:pt>
                <c:pt idx="85">
                  <c:v>0.2</c:v>
                </c:pt>
                <c:pt idx="86">
                  <c:v>2</c:v>
                </c:pt>
                <c:pt idx="87">
                  <c:v>0.45</c:v>
                </c:pt>
                <c:pt idx="88">
                  <c:v>2.08</c:v>
                </c:pt>
                <c:pt idx="89">
                  <c:v>0.14000000000000001</c:v>
                </c:pt>
                <c:pt idx="90">
                  <c:v>2.08</c:v>
                </c:pt>
                <c:pt idx="91">
                  <c:v>0.43</c:v>
                </c:pt>
                <c:pt idx="92">
                  <c:v>2.08</c:v>
                </c:pt>
                <c:pt idx="93">
                  <c:v>0.13</c:v>
                </c:pt>
                <c:pt idx="94">
                  <c:v>2.13</c:v>
                </c:pt>
                <c:pt idx="95">
                  <c:v>0.44</c:v>
                </c:pt>
                <c:pt idx="96">
                  <c:v>2.04</c:v>
                </c:pt>
                <c:pt idx="97">
                  <c:v>0.17</c:v>
                </c:pt>
                <c:pt idx="98">
                  <c:v>2.11</c:v>
                </c:pt>
                <c:pt idx="99">
                  <c:v>0.47</c:v>
                </c:pt>
                <c:pt idx="100">
                  <c:v>1.96</c:v>
                </c:pt>
                <c:pt idx="101">
                  <c:v>0.25</c:v>
                </c:pt>
                <c:pt idx="102">
                  <c:v>2.0499999999999998</c:v>
                </c:pt>
                <c:pt idx="103">
                  <c:v>0.53</c:v>
                </c:pt>
                <c:pt idx="104">
                  <c:v>1.84</c:v>
                </c:pt>
                <c:pt idx="105">
                  <c:v>0.37</c:v>
                </c:pt>
                <c:pt idx="106">
                  <c:v>1.95</c:v>
                </c:pt>
                <c:pt idx="107">
                  <c:v>0.59</c:v>
                </c:pt>
                <c:pt idx="108">
                  <c:v>1.7</c:v>
                </c:pt>
                <c:pt idx="109">
                  <c:v>0.51</c:v>
                </c:pt>
                <c:pt idx="110">
                  <c:v>1.83</c:v>
                </c:pt>
                <c:pt idx="111">
                  <c:v>0.66</c:v>
                </c:pt>
                <c:pt idx="112">
                  <c:v>1.56</c:v>
                </c:pt>
                <c:pt idx="113">
                  <c:v>0.67</c:v>
                </c:pt>
                <c:pt idx="114">
                  <c:v>1.71</c:v>
                </c:pt>
                <c:pt idx="115">
                  <c:v>0.72</c:v>
                </c:pt>
                <c:pt idx="116">
                  <c:v>1.44</c:v>
                </c:pt>
                <c:pt idx="117">
                  <c:v>0.82</c:v>
                </c:pt>
                <c:pt idx="118">
                  <c:v>1.61</c:v>
                </c:pt>
                <c:pt idx="119">
                  <c:v>0.75</c:v>
                </c:pt>
                <c:pt idx="120">
                  <c:v>1.39</c:v>
                </c:pt>
                <c:pt idx="121">
                  <c:v>0.91</c:v>
                </c:pt>
                <c:pt idx="122">
                  <c:v>1.56</c:v>
                </c:pt>
                <c:pt idx="123">
                  <c:v>0.72</c:v>
                </c:pt>
              </c:numCache>
            </c:numRef>
          </c:yVal>
          <c:smooth val="1"/>
        </c:ser>
        <c:ser>
          <c:idx val="1"/>
          <c:order val="1"/>
          <c:tx>
            <c:v>Mittel Hochwasser</c:v>
          </c:tx>
          <c:spPr>
            <a:ln w="28575">
              <a:solidFill>
                <a:schemeClr val="bg1">
                  <a:lumMod val="95000"/>
                </a:schemeClr>
              </a:solidFill>
              <a:prstDash val="solid"/>
            </a:ln>
          </c:spPr>
          <c:marker>
            <c:symbol val="dot"/>
            <c:size val="2"/>
            <c:spPr>
              <a:solidFill>
                <a:schemeClr val="bg1">
                  <a:lumMod val="95000"/>
                </a:schemeClr>
              </a:solidFill>
              <a:ln>
                <a:solidFill>
                  <a:srgbClr val="C00000"/>
                </a:solidFill>
              </a:ln>
            </c:spPr>
          </c:marker>
          <c:trendline>
            <c:trendlineType val="movingAvg"/>
            <c:period val="3"/>
            <c:dispRSqr val="0"/>
            <c:dispEq val="0"/>
          </c:trendline>
          <c:xVal>
            <c:numRef>
              <c:f>Wasserstände!$A$6:$A$129</c:f>
              <c:numCache>
                <c:formatCode>0.0</c:formatCode>
                <c:ptCount val="124"/>
                <c:pt idx="0">
                  <c:v>1.4583333333333334E-2</c:v>
                </c:pt>
                <c:pt idx="1">
                  <c:v>0.26308333333333334</c:v>
                </c:pt>
                <c:pt idx="2">
                  <c:v>0.51158333333333339</c:v>
                </c:pt>
                <c:pt idx="3">
                  <c:v>0.76008333333333344</c:v>
                </c:pt>
                <c:pt idx="4">
                  <c:v>1.0085833333333334</c:v>
                </c:pt>
                <c:pt idx="5">
                  <c:v>1.2570833333333333</c:v>
                </c:pt>
                <c:pt idx="6">
                  <c:v>1.5055833333333333</c:v>
                </c:pt>
                <c:pt idx="7">
                  <c:v>1.7540833333333332</c:v>
                </c:pt>
                <c:pt idx="8">
                  <c:v>2.0025833333333334</c:v>
                </c:pt>
                <c:pt idx="9">
                  <c:v>2.2510833333333333</c:v>
                </c:pt>
                <c:pt idx="10">
                  <c:v>2.4995833333333333</c:v>
                </c:pt>
                <c:pt idx="11">
                  <c:v>2.7480833333333332</c:v>
                </c:pt>
                <c:pt idx="12">
                  <c:v>2.9965833333333332</c:v>
                </c:pt>
                <c:pt idx="13">
                  <c:v>3.2450833333333331</c:v>
                </c:pt>
                <c:pt idx="14">
                  <c:v>3.493583333333333</c:v>
                </c:pt>
                <c:pt idx="15">
                  <c:v>3.742083333333333</c:v>
                </c:pt>
                <c:pt idx="16">
                  <c:v>3.9905833333333329</c:v>
                </c:pt>
                <c:pt idx="17">
                  <c:v>4.2390833333333333</c:v>
                </c:pt>
                <c:pt idx="18">
                  <c:v>4.4875833333333333</c:v>
                </c:pt>
                <c:pt idx="19">
                  <c:v>4.7360833333333332</c:v>
                </c:pt>
                <c:pt idx="20">
                  <c:v>4.9845833333333331</c:v>
                </c:pt>
                <c:pt idx="21">
                  <c:v>5.2330833333333331</c:v>
                </c:pt>
                <c:pt idx="22">
                  <c:v>5.481583333333333</c:v>
                </c:pt>
                <c:pt idx="23">
                  <c:v>5.730083333333333</c:v>
                </c:pt>
                <c:pt idx="24">
                  <c:v>5.9785833333333329</c:v>
                </c:pt>
                <c:pt idx="25">
                  <c:v>6.2270833333333329</c:v>
                </c:pt>
                <c:pt idx="26">
                  <c:v>6.4755833333333328</c:v>
                </c:pt>
                <c:pt idx="27">
                  <c:v>6.7240833333333327</c:v>
                </c:pt>
                <c:pt idx="28">
                  <c:v>6.9725833333333327</c:v>
                </c:pt>
                <c:pt idx="29">
                  <c:v>7.2210833333333326</c:v>
                </c:pt>
                <c:pt idx="30">
                  <c:v>7.4695833333333326</c:v>
                </c:pt>
                <c:pt idx="31">
                  <c:v>7.7180833333333325</c:v>
                </c:pt>
                <c:pt idx="32">
                  <c:v>7.9665833333333325</c:v>
                </c:pt>
                <c:pt idx="33">
                  <c:v>8.2150833333333324</c:v>
                </c:pt>
                <c:pt idx="34">
                  <c:v>8.4635833333333323</c:v>
                </c:pt>
                <c:pt idx="35">
                  <c:v>8.7120833333333323</c:v>
                </c:pt>
                <c:pt idx="36">
                  <c:v>8.9605833333333322</c:v>
                </c:pt>
                <c:pt idx="37">
                  <c:v>9.2090833333333322</c:v>
                </c:pt>
                <c:pt idx="38">
                  <c:v>9.4575833333333321</c:v>
                </c:pt>
                <c:pt idx="39">
                  <c:v>9.7060833333333321</c:v>
                </c:pt>
                <c:pt idx="40">
                  <c:v>9.954583333333332</c:v>
                </c:pt>
                <c:pt idx="41">
                  <c:v>10.203083333333332</c:v>
                </c:pt>
                <c:pt idx="42">
                  <c:v>10.451583333333332</c:v>
                </c:pt>
                <c:pt idx="43">
                  <c:v>10.700083333333332</c:v>
                </c:pt>
                <c:pt idx="44">
                  <c:v>10.948583333333332</c:v>
                </c:pt>
                <c:pt idx="45">
                  <c:v>11.197083333333332</c:v>
                </c:pt>
                <c:pt idx="46">
                  <c:v>11.445583333333332</c:v>
                </c:pt>
                <c:pt idx="47">
                  <c:v>11.694083333333332</c:v>
                </c:pt>
                <c:pt idx="48">
                  <c:v>11.942583333333332</c:v>
                </c:pt>
                <c:pt idx="49">
                  <c:v>12.191083333333331</c:v>
                </c:pt>
                <c:pt idx="50">
                  <c:v>12.439583333333331</c:v>
                </c:pt>
                <c:pt idx="51">
                  <c:v>12.688083333333331</c:v>
                </c:pt>
                <c:pt idx="52">
                  <c:v>12.936583333333331</c:v>
                </c:pt>
                <c:pt idx="53">
                  <c:v>13.185083333333331</c:v>
                </c:pt>
                <c:pt idx="54">
                  <c:v>13.433583333333331</c:v>
                </c:pt>
                <c:pt idx="55">
                  <c:v>13.682083333333331</c:v>
                </c:pt>
                <c:pt idx="56">
                  <c:v>13.930583333333331</c:v>
                </c:pt>
                <c:pt idx="57">
                  <c:v>14.179083333333331</c:v>
                </c:pt>
                <c:pt idx="58">
                  <c:v>14.427583333333331</c:v>
                </c:pt>
                <c:pt idx="59">
                  <c:v>14.676083333333331</c:v>
                </c:pt>
                <c:pt idx="60">
                  <c:v>14.924583333333331</c:v>
                </c:pt>
                <c:pt idx="61">
                  <c:v>15.173083333333331</c:v>
                </c:pt>
                <c:pt idx="62">
                  <c:v>15.421583333333331</c:v>
                </c:pt>
                <c:pt idx="63">
                  <c:v>15.670083333333331</c:v>
                </c:pt>
                <c:pt idx="64">
                  <c:v>15.918583333333331</c:v>
                </c:pt>
                <c:pt idx="65">
                  <c:v>16.167083333333331</c:v>
                </c:pt>
                <c:pt idx="66">
                  <c:v>16.415583333333331</c:v>
                </c:pt>
                <c:pt idx="67">
                  <c:v>16.66408333333333</c:v>
                </c:pt>
                <c:pt idx="68">
                  <c:v>16.91258333333333</c:v>
                </c:pt>
                <c:pt idx="69">
                  <c:v>17.16108333333333</c:v>
                </c:pt>
                <c:pt idx="70">
                  <c:v>17.40958333333333</c:v>
                </c:pt>
                <c:pt idx="71">
                  <c:v>17.65808333333333</c:v>
                </c:pt>
                <c:pt idx="72">
                  <c:v>17.90658333333333</c:v>
                </c:pt>
                <c:pt idx="73">
                  <c:v>18.15508333333333</c:v>
                </c:pt>
                <c:pt idx="74">
                  <c:v>18.40358333333333</c:v>
                </c:pt>
                <c:pt idx="75">
                  <c:v>18.65208333333333</c:v>
                </c:pt>
                <c:pt idx="76">
                  <c:v>18.90058333333333</c:v>
                </c:pt>
                <c:pt idx="77">
                  <c:v>19.14908333333333</c:v>
                </c:pt>
                <c:pt idx="78">
                  <c:v>19.39758333333333</c:v>
                </c:pt>
                <c:pt idx="79">
                  <c:v>19.64608333333333</c:v>
                </c:pt>
                <c:pt idx="80">
                  <c:v>19.89458333333333</c:v>
                </c:pt>
                <c:pt idx="81">
                  <c:v>20.14308333333333</c:v>
                </c:pt>
                <c:pt idx="82">
                  <c:v>20.39158333333333</c:v>
                </c:pt>
                <c:pt idx="83">
                  <c:v>20.64008333333333</c:v>
                </c:pt>
                <c:pt idx="84">
                  <c:v>20.88858333333333</c:v>
                </c:pt>
                <c:pt idx="85">
                  <c:v>21.137083333333329</c:v>
                </c:pt>
                <c:pt idx="86">
                  <c:v>21.385583333333329</c:v>
                </c:pt>
                <c:pt idx="87">
                  <c:v>21.634083333333329</c:v>
                </c:pt>
                <c:pt idx="88">
                  <c:v>21.882583333333329</c:v>
                </c:pt>
                <c:pt idx="89">
                  <c:v>22.131083333333329</c:v>
                </c:pt>
                <c:pt idx="90">
                  <c:v>22.379583333333329</c:v>
                </c:pt>
                <c:pt idx="91">
                  <c:v>22.628083333333329</c:v>
                </c:pt>
                <c:pt idx="92">
                  <c:v>22.876583333333329</c:v>
                </c:pt>
                <c:pt idx="93">
                  <c:v>23.125083333333329</c:v>
                </c:pt>
                <c:pt idx="94">
                  <c:v>23.373583333333329</c:v>
                </c:pt>
                <c:pt idx="95">
                  <c:v>23.622083333333329</c:v>
                </c:pt>
                <c:pt idx="96">
                  <c:v>23.870583333333329</c:v>
                </c:pt>
                <c:pt idx="97">
                  <c:v>24.119083333333329</c:v>
                </c:pt>
                <c:pt idx="98">
                  <c:v>24.367583333333329</c:v>
                </c:pt>
                <c:pt idx="99">
                  <c:v>24.616083333333329</c:v>
                </c:pt>
                <c:pt idx="100">
                  <c:v>24.864583333333329</c:v>
                </c:pt>
                <c:pt idx="101">
                  <c:v>25.113083333333329</c:v>
                </c:pt>
                <c:pt idx="102">
                  <c:v>25.361583333333328</c:v>
                </c:pt>
                <c:pt idx="103">
                  <c:v>25.610083333333328</c:v>
                </c:pt>
                <c:pt idx="104">
                  <c:v>25.858583333333328</c:v>
                </c:pt>
                <c:pt idx="105">
                  <c:v>26.107083333333328</c:v>
                </c:pt>
                <c:pt idx="106">
                  <c:v>26.355583333333328</c:v>
                </c:pt>
                <c:pt idx="107">
                  <c:v>26.604083333333328</c:v>
                </c:pt>
                <c:pt idx="108">
                  <c:v>26.852583333333328</c:v>
                </c:pt>
                <c:pt idx="109">
                  <c:v>27.101083333333328</c:v>
                </c:pt>
                <c:pt idx="110">
                  <c:v>27.349583333333328</c:v>
                </c:pt>
                <c:pt idx="111">
                  <c:v>27.598083333333328</c:v>
                </c:pt>
                <c:pt idx="112">
                  <c:v>27.846583333333328</c:v>
                </c:pt>
                <c:pt idx="113">
                  <c:v>28.095083333333328</c:v>
                </c:pt>
                <c:pt idx="114">
                  <c:v>28.343583333333328</c:v>
                </c:pt>
                <c:pt idx="115">
                  <c:v>28.592083333333328</c:v>
                </c:pt>
                <c:pt idx="116">
                  <c:v>28.840583333333328</c:v>
                </c:pt>
                <c:pt idx="117">
                  <c:v>29.089083333333328</c:v>
                </c:pt>
                <c:pt idx="118">
                  <c:v>29.337583333333328</c:v>
                </c:pt>
                <c:pt idx="119">
                  <c:v>29.586083333333328</c:v>
                </c:pt>
                <c:pt idx="120">
                  <c:v>29.834583333333327</c:v>
                </c:pt>
                <c:pt idx="121">
                  <c:v>30.083083333333327</c:v>
                </c:pt>
                <c:pt idx="122">
                  <c:v>30.331583333333327</c:v>
                </c:pt>
                <c:pt idx="123">
                  <c:v>30.580083333333327</c:v>
                </c:pt>
              </c:numCache>
            </c:numRef>
          </c:xVal>
          <c:yVal>
            <c:numRef>
              <c:f>Wasserstände!$C$6:$C$129</c:f>
              <c:numCache>
                <c:formatCode>0.00</c:formatCode>
                <c:ptCount val="124"/>
                <c:pt idx="0">
                  <c:v>1.615</c:v>
                </c:pt>
                <c:pt idx="2">
                  <c:v>1.605</c:v>
                </c:pt>
                <c:pt idx="4">
                  <c:v>1.585</c:v>
                </c:pt>
                <c:pt idx="6">
                  <c:v>1.595</c:v>
                </c:pt>
                <c:pt idx="8">
                  <c:v>1.585</c:v>
                </c:pt>
                <c:pt idx="10">
                  <c:v>1.6099999999999999</c:v>
                </c:pt>
                <c:pt idx="12">
                  <c:v>1.6099999999999999</c:v>
                </c:pt>
                <c:pt idx="14">
                  <c:v>1.635</c:v>
                </c:pt>
                <c:pt idx="16">
                  <c:v>1.65</c:v>
                </c:pt>
                <c:pt idx="18">
                  <c:v>1.6850000000000001</c:v>
                </c:pt>
                <c:pt idx="20">
                  <c:v>1.71</c:v>
                </c:pt>
                <c:pt idx="22">
                  <c:v>1.7450000000000001</c:v>
                </c:pt>
                <c:pt idx="24">
                  <c:v>1.7650000000000001</c:v>
                </c:pt>
                <c:pt idx="26">
                  <c:v>1.79</c:v>
                </c:pt>
                <c:pt idx="28">
                  <c:v>1.81</c:v>
                </c:pt>
                <c:pt idx="30">
                  <c:v>1.83</c:v>
                </c:pt>
                <c:pt idx="32">
                  <c:v>1.835</c:v>
                </c:pt>
                <c:pt idx="34">
                  <c:v>1.85</c:v>
                </c:pt>
                <c:pt idx="36">
                  <c:v>1.85</c:v>
                </c:pt>
                <c:pt idx="38">
                  <c:v>1.855</c:v>
                </c:pt>
                <c:pt idx="40">
                  <c:v>1.8450000000000002</c:v>
                </c:pt>
                <c:pt idx="42">
                  <c:v>1.8450000000000002</c:v>
                </c:pt>
                <c:pt idx="44">
                  <c:v>1.82</c:v>
                </c:pt>
                <c:pt idx="46">
                  <c:v>1.82</c:v>
                </c:pt>
                <c:pt idx="48">
                  <c:v>1.82</c:v>
                </c:pt>
                <c:pt idx="50">
                  <c:v>1.8149999999999999</c:v>
                </c:pt>
                <c:pt idx="52">
                  <c:v>1.7749999999999999</c:v>
                </c:pt>
                <c:pt idx="54">
                  <c:v>1.76</c:v>
                </c:pt>
                <c:pt idx="56">
                  <c:v>1.7150000000000001</c:v>
                </c:pt>
                <c:pt idx="58">
                  <c:v>1.7000000000000002</c:v>
                </c:pt>
                <c:pt idx="60">
                  <c:v>1.6600000000000001</c:v>
                </c:pt>
                <c:pt idx="62">
                  <c:v>1.65</c:v>
                </c:pt>
                <c:pt idx="64">
                  <c:v>1.63</c:v>
                </c:pt>
                <c:pt idx="66">
                  <c:v>1.63</c:v>
                </c:pt>
                <c:pt idx="68">
                  <c:v>1.645</c:v>
                </c:pt>
                <c:pt idx="70">
                  <c:v>1.665</c:v>
                </c:pt>
                <c:pt idx="72">
                  <c:v>1.7150000000000001</c:v>
                </c:pt>
                <c:pt idx="74">
                  <c:v>1.75</c:v>
                </c:pt>
                <c:pt idx="76">
                  <c:v>1.81</c:v>
                </c:pt>
                <c:pt idx="78">
                  <c:v>1.85</c:v>
                </c:pt>
                <c:pt idx="80">
                  <c:v>1.915</c:v>
                </c:pt>
                <c:pt idx="82">
                  <c:v>1.95</c:v>
                </c:pt>
                <c:pt idx="84">
                  <c:v>2.0149999999999997</c:v>
                </c:pt>
                <c:pt idx="86">
                  <c:v>2.04</c:v>
                </c:pt>
                <c:pt idx="88">
                  <c:v>2.08</c:v>
                </c:pt>
                <c:pt idx="90">
                  <c:v>2.08</c:v>
                </c:pt>
                <c:pt idx="92">
                  <c:v>2.105</c:v>
                </c:pt>
                <c:pt idx="94">
                  <c:v>2.085</c:v>
                </c:pt>
                <c:pt idx="96">
                  <c:v>2.0750000000000002</c:v>
                </c:pt>
                <c:pt idx="98">
                  <c:v>2.0350000000000001</c:v>
                </c:pt>
                <c:pt idx="100">
                  <c:v>2.0049999999999999</c:v>
                </c:pt>
                <c:pt idx="102">
                  <c:v>1.9449999999999998</c:v>
                </c:pt>
                <c:pt idx="104">
                  <c:v>1.895</c:v>
                </c:pt>
                <c:pt idx="106">
                  <c:v>1.825</c:v>
                </c:pt>
                <c:pt idx="108">
                  <c:v>1.7650000000000001</c:v>
                </c:pt>
                <c:pt idx="110">
                  <c:v>1.6950000000000001</c:v>
                </c:pt>
                <c:pt idx="112">
                  <c:v>1.635</c:v>
                </c:pt>
                <c:pt idx="114">
                  <c:v>1.575</c:v>
                </c:pt>
                <c:pt idx="116">
                  <c:v>1.5249999999999999</c:v>
                </c:pt>
                <c:pt idx="118">
                  <c:v>1.5</c:v>
                </c:pt>
                <c:pt idx="120">
                  <c:v>1.4750000000000001</c:v>
                </c:pt>
              </c:numCache>
            </c:numRef>
          </c:yVal>
          <c:smooth val="1"/>
        </c:ser>
        <c:ser>
          <c:idx val="2"/>
          <c:order val="2"/>
          <c:tx>
            <c:v>Mittel Niedrigwasser</c:v>
          </c:tx>
          <c:spPr>
            <a:ln>
              <a:solidFill>
                <a:srgbClr val="C00000"/>
              </a:solidFill>
            </a:ln>
          </c:spPr>
          <c:marker>
            <c:symbol val="dot"/>
            <c:size val="2"/>
          </c:marker>
          <c:trendline>
            <c:trendlineType val="movingAvg"/>
            <c:period val="3"/>
            <c:dispRSqr val="0"/>
            <c:dispEq val="0"/>
          </c:trendline>
          <c:xVal>
            <c:numRef>
              <c:f>Wasserstände!$A$6:$A$129</c:f>
              <c:numCache>
                <c:formatCode>0.0</c:formatCode>
                <c:ptCount val="124"/>
                <c:pt idx="0">
                  <c:v>1.4583333333333334E-2</c:v>
                </c:pt>
                <c:pt idx="1">
                  <c:v>0.26308333333333334</c:v>
                </c:pt>
                <c:pt idx="2">
                  <c:v>0.51158333333333339</c:v>
                </c:pt>
                <c:pt idx="3">
                  <c:v>0.76008333333333344</c:v>
                </c:pt>
                <c:pt idx="4">
                  <c:v>1.0085833333333334</c:v>
                </c:pt>
                <c:pt idx="5">
                  <c:v>1.2570833333333333</c:v>
                </c:pt>
                <c:pt idx="6">
                  <c:v>1.5055833333333333</c:v>
                </c:pt>
                <c:pt idx="7">
                  <c:v>1.7540833333333332</c:v>
                </c:pt>
                <c:pt idx="8">
                  <c:v>2.0025833333333334</c:v>
                </c:pt>
                <c:pt idx="9">
                  <c:v>2.2510833333333333</c:v>
                </c:pt>
                <c:pt idx="10">
                  <c:v>2.4995833333333333</c:v>
                </c:pt>
                <c:pt idx="11">
                  <c:v>2.7480833333333332</c:v>
                </c:pt>
                <c:pt idx="12">
                  <c:v>2.9965833333333332</c:v>
                </c:pt>
                <c:pt idx="13">
                  <c:v>3.2450833333333331</c:v>
                </c:pt>
                <c:pt idx="14">
                  <c:v>3.493583333333333</c:v>
                </c:pt>
                <c:pt idx="15">
                  <c:v>3.742083333333333</c:v>
                </c:pt>
                <c:pt idx="16">
                  <c:v>3.9905833333333329</c:v>
                </c:pt>
                <c:pt idx="17">
                  <c:v>4.2390833333333333</c:v>
                </c:pt>
                <c:pt idx="18">
                  <c:v>4.4875833333333333</c:v>
                </c:pt>
                <c:pt idx="19">
                  <c:v>4.7360833333333332</c:v>
                </c:pt>
                <c:pt idx="20">
                  <c:v>4.9845833333333331</c:v>
                </c:pt>
                <c:pt idx="21">
                  <c:v>5.2330833333333331</c:v>
                </c:pt>
                <c:pt idx="22">
                  <c:v>5.481583333333333</c:v>
                </c:pt>
                <c:pt idx="23">
                  <c:v>5.730083333333333</c:v>
                </c:pt>
                <c:pt idx="24">
                  <c:v>5.9785833333333329</c:v>
                </c:pt>
                <c:pt idx="25">
                  <c:v>6.2270833333333329</c:v>
                </c:pt>
                <c:pt idx="26">
                  <c:v>6.4755833333333328</c:v>
                </c:pt>
                <c:pt idx="27">
                  <c:v>6.7240833333333327</c:v>
                </c:pt>
                <c:pt idx="28">
                  <c:v>6.9725833333333327</c:v>
                </c:pt>
                <c:pt idx="29">
                  <c:v>7.2210833333333326</c:v>
                </c:pt>
                <c:pt idx="30">
                  <c:v>7.4695833333333326</c:v>
                </c:pt>
                <c:pt idx="31">
                  <c:v>7.7180833333333325</c:v>
                </c:pt>
                <c:pt idx="32">
                  <c:v>7.9665833333333325</c:v>
                </c:pt>
                <c:pt idx="33">
                  <c:v>8.2150833333333324</c:v>
                </c:pt>
                <c:pt idx="34">
                  <c:v>8.4635833333333323</c:v>
                </c:pt>
                <c:pt idx="35">
                  <c:v>8.7120833333333323</c:v>
                </c:pt>
                <c:pt idx="36">
                  <c:v>8.9605833333333322</c:v>
                </c:pt>
                <c:pt idx="37">
                  <c:v>9.2090833333333322</c:v>
                </c:pt>
                <c:pt idx="38">
                  <c:v>9.4575833333333321</c:v>
                </c:pt>
                <c:pt idx="39">
                  <c:v>9.7060833333333321</c:v>
                </c:pt>
                <c:pt idx="40">
                  <c:v>9.954583333333332</c:v>
                </c:pt>
                <c:pt idx="41">
                  <c:v>10.203083333333332</c:v>
                </c:pt>
                <c:pt idx="42">
                  <c:v>10.451583333333332</c:v>
                </c:pt>
                <c:pt idx="43">
                  <c:v>10.700083333333332</c:v>
                </c:pt>
                <c:pt idx="44">
                  <c:v>10.948583333333332</c:v>
                </c:pt>
                <c:pt idx="45">
                  <c:v>11.197083333333332</c:v>
                </c:pt>
                <c:pt idx="46">
                  <c:v>11.445583333333332</c:v>
                </c:pt>
                <c:pt idx="47">
                  <c:v>11.694083333333332</c:v>
                </c:pt>
                <c:pt idx="48">
                  <c:v>11.942583333333332</c:v>
                </c:pt>
                <c:pt idx="49">
                  <c:v>12.191083333333331</c:v>
                </c:pt>
                <c:pt idx="50">
                  <c:v>12.439583333333331</c:v>
                </c:pt>
                <c:pt idx="51">
                  <c:v>12.688083333333331</c:v>
                </c:pt>
                <c:pt idx="52">
                  <c:v>12.936583333333331</c:v>
                </c:pt>
                <c:pt idx="53">
                  <c:v>13.185083333333331</c:v>
                </c:pt>
                <c:pt idx="54">
                  <c:v>13.433583333333331</c:v>
                </c:pt>
                <c:pt idx="55">
                  <c:v>13.682083333333331</c:v>
                </c:pt>
                <c:pt idx="56">
                  <c:v>13.930583333333331</c:v>
                </c:pt>
                <c:pt idx="57">
                  <c:v>14.179083333333331</c:v>
                </c:pt>
                <c:pt idx="58">
                  <c:v>14.427583333333331</c:v>
                </c:pt>
                <c:pt idx="59">
                  <c:v>14.676083333333331</c:v>
                </c:pt>
                <c:pt idx="60">
                  <c:v>14.924583333333331</c:v>
                </c:pt>
                <c:pt idx="61">
                  <c:v>15.173083333333331</c:v>
                </c:pt>
                <c:pt idx="62">
                  <c:v>15.421583333333331</c:v>
                </c:pt>
                <c:pt idx="63">
                  <c:v>15.670083333333331</c:v>
                </c:pt>
                <c:pt idx="64">
                  <c:v>15.918583333333331</c:v>
                </c:pt>
                <c:pt idx="65">
                  <c:v>16.167083333333331</c:v>
                </c:pt>
                <c:pt idx="66">
                  <c:v>16.415583333333331</c:v>
                </c:pt>
                <c:pt idx="67">
                  <c:v>16.66408333333333</c:v>
                </c:pt>
                <c:pt idx="68">
                  <c:v>16.91258333333333</c:v>
                </c:pt>
                <c:pt idx="69">
                  <c:v>17.16108333333333</c:v>
                </c:pt>
                <c:pt idx="70">
                  <c:v>17.40958333333333</c:v>
                </c:pt>
                <c:pt idx="71">
                  <c:v>17.65808333333333</c:v>
                </c:pt>
                <c:pt idx="72">
                  <c:v>17.90658333333333</c:v>
                </c:pt>
                <c:pt idx="73">
                  <c:v>18.15508333333333</c:v>
                </c:pt>
                <c:pt idx="74">
                  <c:v>18.40358333333333</c:v>
                </c:pt>
                <c:pt idx="75">
                  <c:v>18.65208333333333</c:v>
                </c:pt>
                <c:pt idx="76">
                  <c:v>18.90058333333333</c:v>
                </c:pt>
                <c:pt idx="77">
                  <c:v>19.14908333333333</c:v>
                </c:pt>
                <c:pt idx="78">
                  <c:v>19.39758333333333</c:v>
                </c:pt>
                <c:pt idx="79">
                  <c:v>19.64608333333333</c:v>
                </c:pt>
                <c:pt idx="80">
                  <c:v>19.89458333333333</c:v>
                </c:pt>
                <c:pt idx="81">
                  <c:v>20.14308333333333</c:v>
                </c:pt>
                <c:pt idx="82">
                  <c:v>20.39158333333333</c:v>
                </c:pt>
                <c:pt idx="83">
                  <c:v>20.64008333333333</c:v>
                </c:pt>
                <c:pt idx="84">
                  <c:v>20.88858333333333</c:v>
                </c:pt>
                <c:pt idx="85">
                  <c:v>21.137083333333329</c:v>
                </c:pt>
                <c:pt idx="86">
                  <c:v>21.385583333333329</c:v>
                </c:pt>
                <c:pt idx="87">
                  <c:v>21.634083333333329</c:v>
                </c:pt>
                <c:pt idx="88">
                  <c:v>21.882583333333329</c:v>
                </c:pt>
                <c:pt idx="89">
                  <c:v>22.131083333333329</c:v>
                </c:pt>
                <c:pt idx="90">
                  <c:v>22.379583333333329</c:v>
                </c:pt>
                <c:pt idx="91">
                  <c:v>22.628083333333329</c:v>
                </c:pt>
                <c:pt idx="92">
                  <c:v>22.876583333333329</c:v>
                </c:pt>
                <c:pt idx="93">
                  <c:v>23.125083333333329</c:v>
                </c:pt>
                <c:pt idx="94">
                  <c:v>23.373583333333329</c:v>
                </c:pt>
                <c:pt idx="95">
                  <c:v>23.622083333333329</c:v>
                </c:pt>
                <c:pt idx="96">
                  <c:v>23.870583333333329</c:v>
                </c:pt>
                <c:pt idx="97">
                  <c:v>24.119083333333329</c:v>
                </c:pt>
                <c:pt idx="98">
                  <c:v>24.367583333333329</c:v>
                </c:pt>
                <c:pt idx="99">
                  <c:v>24.616083333333329</c:v>
                </c:pt>
                <c:pt idx="100">
                  <c:v>24.864583333333329</c:v>
                </c:pt>
                <c:pt idx="101">
                  <c:v>25.113083333333329</c:v>
                </c:pt>
                <c:pt idx="102">
                  <c:v>25.361583333333328</c:v>
                </c:pt>
                <c:pt idx="103">
                  <c:v>25.610083333333328</c:v>
                </c:pt>
                <c:pt idx="104">
                  <c:v>25.858583333333328</c:v>
                </c:pt>
                <c:pt idx="105">
                  <c:v>26.107083333333328</c:v>
                </c:pt>
                <c:pt idx="106">
                  <c:v>26.355583333333328</c:v>
                </c:pt>
                <c:pt idx="107">
                  <c:v>26.604083333333328</c:v>
                </c:pt>
                <c:pt idx="108">
                  <c:v>26.852583333333328</c:v>
                </c:pt>
                <c:pt idx="109">
                  <c:v>27.101083333333328</c:v>
                </c:pt>
                <c:pt idx="110">
                  <c:v>27.349583333333328</c:v>
                </c:pt>
                <c:pt idx="111">
                  <c:v>27.598083333333328</c:v>
                </c:pt>
                <c:pt idx="112">
                  <c:v>27.846583333333328</c:v>
                </c:pt>
                <c:pt idx="113">
                  <c:v>28.095083333333328</c:v>
                </c:pt>
                <c:pt idx="114">
                  <c:v>28.343583333333328</c:v>
                </c:pt>
                <c:pt idx="115">
                  <c:v>28.592083333333328</c:v>
                </c:pt>
                <c:pt idx="116">
                  <c:v>28.840583333333328</c:v>
                </c:pt>
                <c:pt idx="117">
                  <c:v>29.089083333333328</c:v>
                </c:pt>
                <c:pt idx="118">
                  <c:v>29.337583333333328</c:v>
                </c:pt>
                <c:pt idx="119">
                  <c:v>29.586083333333328</c:v>
                </c:pt>
                <c:pt idx="120">
                  <c:v>29.834583333333327</c:v>
                </c:pt>
                <c:pt idx="121">
                  <c:v>30.083083333333327</c:v>
                </c:pt>
                <c:pt idx="122">
                  <c:v>30.331583333333327</c:v>
                </c:pt>
                <c:pt idx="123">
                  <c:v>30.580083333333327</c:v>
                </c:pt>
              </c:numCache>
            </c:numRef>
          </c:xVal>
          <c:yVal>
            <c:numRef>
              <c:f>Wasserstände!$D$6:$D$129</c:f>
              <c:numCache>
                <c:formatCode>0.00</c:formatCode>
                <c:ptCount val="124"/>
                <c:pt idx="1">
                  <c:v>0.69</c:v>
                </c:pt>
                <c:pt idx="3">
                  <c:v>0.72499999999999998</c:v>
                </c:pt>
                <c:pt idx="5">
                  <c:v>0.7</c:v>
                </c:pt>
                <c:pt idx="7">
                  <c:v>0.70500000000000007</c:v>
                </c:pt>
                <c:pt idx="9">
                  <c:v>0.66500000000000004</c:v>
                </c:pt>
                <c:pt idx="11">
                  <c:v>0.65500000000000003</c:v>
                </c:pt>
                <c:pt idx="13">
                  <c:v>0.62</c:v>
                </c:pt>
                <c:pt idx="15">
                  <c:v>0.60499999999999998</c:v>
                </c:pt>
                <c:pt idx="17">
                  <c:v>0.57499999999999996</c:v>
                </c:pt>
                <c:pt idx="19">
                  <c:v>0.55500000000000005</c:v>
                </c:pt>
                <c:pt idx="21">
                  <c:v>0.53</c:v>
                </c:pt>
                <c:pt idx="23">
                  <c:v>0.51</c:v>
                </c:pt>
                <c:pt idx="25">
                  <c:v>0.495</c:v>
                </c:pt>
                <c:pt idx="27">
                  <c:v>0.47499999999999998</c:v>
                </c:pt>
                <c:pt idx="29">
                  <c:v>0.46499999999999997</c:v>
                </c:pt>
                <c:pt idx="31">
                  <c:v>0.45999999999999996</c:v>
                </c:pt>
                <c:pt idx="33">
                  <c:v>0.45499999999999996</c:v>
                </c:pt>
                <c:pt idx="35">
                  <c:v>0.45999999999999996</c:v>
                </c:pt>
                <c:pt idx="37">
                  <c:v>0.47499999999999998</c:v>
                </c:pt>
                <c:pt idx="39">
                  <c:v>0.49</c:v>
                </c:pt>
                <c:pt idx="41">
                  <c:v>0.51</c:v>
                </c:pt>
                <c:pt idx="43">
                  <c:v>0.52500000000000002</c:v>
                </c:pt>
                <c:pt idx="45">
                  <c:v>0.52500000000000002</c:v>
                </c:pt>
                <c:pt idx="47">
                  <c:v>0.52500000000000002</c:v>
                </c:pt>
                <c:pt idx="49">
                  <c:v>0.55500000000000005</c:v>
                </c:pt>
                <c:pt idx="51">
                  <c:v>0.56999999999999995</c:v>
                </c:pt>
                <c:pt idx="53">
                  <c:v>0.60499999999999998</c:v>
                </c:pt>
                <c:pt idx="55">
                  <c:v>0.61</c:v>
                </c:pt>
                <c:pt idx="57">
                  <c:v>0.64999999999999991</c:v>
                </c:pt>
                <c:pt idx="59">
                  <c:v>0.64500000000000002</c:v>
                </c:pt>
                <c:pt idx="61">
                  <c:v>0.68500000000000005</c:v>
                </c:pt>
                <c:pt idx="63">
                  <c:v>0.67</c:v>
                </c:pt>
                <c:pt idx="65">
                  <c:v>0.69</c:v>
                </c:pt>
                <c:pt idx="67">
                  <c:v>0.65999999999999992</c:v>
                </c:pt>
                <c:pt idx="69">
                  <c:v>0.65500000000000003</c:v>
                </c:pt>
                <c:pt idx="71">
                  <c:v>0.61</c:v>
                </c:pt>
                <c:pt idx="73">
                  <c:v>0.58000000000000007</c:v>
                </c:pt>
                <c:pt idx="75">
                  <c:v>0.52500000000000002</c:v>
                </c:pt>
                <c:pt idx="77">
                  <c:v>0.49</c:v>
                </c:pt>
                <c:pt idx="79">
                  <c:v>0.43999999999999995</c:v>
                </c:pt>
                <c:pt idx="81">
                  <c:v>0.40500000000000003</c:v>
                </c:pt>
                <c:pt idx="83">
                  <c:v>0.35499999999999998</c:v>
                </c:pt>
                <c:pt idx="85">
                  <c:v>0.32500000000000001</c:v>
                </c:pt>
                <c:pt idx="87">
                  <c:v>0.29500000000000004</c:v>
                </c:pt>
                <c:pt idx="89">
                  <c:v>0.28500000000000003</c:v>
                </c:pt>
                <c:pt idx="91">
                  <c:v>0.28000000000000003</c:v>
                </c:pt>
                <c:pt idx="93">
                  <c:v>0.28500000000000003</c:v>
                </c:pt>
                <c:pt idx="95">
                  <c:v>0.30499999999999999</c:v>
                </c:pt>
                <c:pt idx="97">
                  <c:v>0.32</c:v>
                </c:pt>
                <c:pt idx="99">
                  <c:v>0.36</c:v>
                </c:pt>
                <c:pt idx="101">
                  <c:v>0.39</c:v>
                </c:pt>
                <c:pt idx="103">
                  <c:v>0.45</c:v>
                </c:pt>
                <c:pt idx="105">
                  <c:v>0.48</c:v>
                </c:pt>
                <c:pt idx="107">
                  <c:v>0.55000000000000004</c:v>
                </c:pt>
                <c:pt idx="109">
                  <c:v>0.58499999999999996</c:v>
                </c:pt>
                <c:pt idx="111">
                  <c:v>0.66500000000000004</c:v>
                </c:pt>
                <c:pt idx="113">
                  <c:v>0.69500000000000006</c:v>
                </c:pt>
                <c:pt idx="115">
                  <c:v>0.77</c:v>
                </c:pt>
                <c:pt idx="117">
                  <c:v>0.78499999999999992</c:v>
                </c:pt>
                <c:pt idx="119">
                  <c:v>0.83000000000000007</c:v>
                </c:pt>
                <c:pt idx="121">
                  <c:v>0.81499999999999995</c:v>
                </c:pt>
              </c:numCache>
            </c:numRef>
          </c:yVal>
          <c:smooth val="1"/>
        </c:ser>
        <c:ser>
          <c:idx val="3"/>
          <c:order val="3"/>
          <c:tx>
            <c:v>Mittellinie</c:v>
          </c:tx>
          <c:marker>
            <c:symbol val="none"/>
          </c:marker>
          <c:xVal>
            <c:numRef>
              <c:f>Wasserstände!$F$29:$F$30</c:f>
              <c:numCache>
                <c:formatCode>General</c:formatCode>
                <c:ptCount val="2"/>
                <c:pt idx="0">
                  <c:v>0.1</c:v>
                </c:pt>
                <c:pt idx="1">
                  <c:v>30.5</c:v>
                </c:pt>
              </c:numCache>
            </c:numRef>
          </c:xVal>
          <c:yVal>
            <c:numRef>
              <c:f>Wasserstände!$G$29:$G$30</c:f>
              <c:numCache>
                <c:formatCode>General</c:formatCode>
                <c:ptCount val="2"/>
                <c:pt idx="0">
                  <c:v>1.17</c:v>
                </c:pt>
                <c:pt idx="1">
                  <c:v>1.17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52512"/>
        <c:axId val="77954432"/>
      </c:scatterChart>
      <c:valAx>
        <c:axId val="77952512"/>
        <c:scaling>
          <c:orientation val="minMax"/>
          <c:max val="3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900"/>
                  <a:t>Tages-Nr.</a:t>
                </a:r>
              </a:p>
            </c:rich>
          </c:tx>
          <c:layout>
            <c:manualLayout>
              <c:xMode val="edge"/>
              <c:yMode val="edge"/>
              <c:x val="0.87234229516282302"/>
              <c:y val="0.72888683981896651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954432"/>
        <c:crosses val="autoZero"/>
        <c:crossBetween val="midCat"/>
        <c:majorUnit val="2"/>
        <c:minorUnit val="1"/>
      </c:valAx>
      <c:valAx>
        <c:axId val="77954432"/>
        <c:scaling>
          <c:orientation val="minMax"/>
          <c:max val="2.299999999999999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Wasserstand / m</a:t>
                </a:r>
              </a:p>
            </c:rich>
          </c:tx>
          <c:layout>
            <c:manualLayout>
              <c:xMode val="edge"/>
              <c:yMode val="edge"/>
              <c:x val="1.6148725881968667E-3"/>
              <c:y val="0.1127170958944905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952512"/>
        <c:crosses val="autoZero"/>
        <c:crossBetween val="midCat"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200" u="sng"/>
              <a:t>Diagramm 4a</a:t>
            </a:r>
            <a:r>
              <a:rPr lang="en-US" sz="1200"/>
              <a:t>   Simulation eines zusammengesetzten Gezeitensignals  (M2 + S2 )</a:t>
            </a:r>
          </a:p>
        </c:rich>
      </c:tx>
      <c:layout>
        <c:manualLayout>
          <c:xMode val="edge"/>
          <c:yMode val="edge"/>
          <c:x val="0.17337988805728421"/>
          <c:y val="2.123142250530785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62426812033111"/>
          <c:y val="0.18282862731330557"/>
          <c:w val="0.83973692711488002"/>
          <c:h val="0.72433956901884078"/>
        </c:manualLayout>
      </c:layout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none"/>
          </c:marker>
          <c:xVal>
            <c:numRef>
              <c:f>Wasserstände!$F$144:$F$744</c:f>
              <c:numCache>
                <c:formatCode>0.00</c:formatCode>
                <c:ptCount val="601"/>
                <c:pt idx="0">
                  <c:v>4.9999999999999902</c:v>
                </c:pt>
                <c:pt idx="1">
                  <c:v>5.0499999999999901</c:v>
                </c:pt>
                <c:pt idx="2">
                  <c:v>5.0999999999999899</c:v>
                </c:pt>
                <c:pt idx="3">
                  <c:v>5.1499999999999897</c:v>
                </c:pt>
                <c:pt idx="4">
                  <c:v>5.1999999999999895</c:v>
                </c:pt>
                <c:pt idx="5">
                  <c:v>5.2499999999999893</c:v>
                </c:pt>
                <c:pt idx="6">
                  <c:v>5.2999999999999892</c:v>
                </c:pt>
                <c:pt idx="7">
                  <c:v>5.349999999999989</c:v>
                </c:pt>
                <c:pt idx="8">
                  <c:v>5.3999999999999888</c:v>
                </c:pt>
                <c:pt idx="9">
                  <c:v>5.4499999999999886</c:v>
                </c:pt>
                <c:pt idx="10">
                  <c:v>5.4999999999999885</c:v>
                </c:pt>
                <c:pt idx="11">
                  <c:v>5.5499999999999883</c:v>
                </c:pt>
                <c:pt idx="12">
                  <c:v>5.5999999999999881</c:v>
                </c:pt>
                <c:pt idx="13">
                  <c:v>5.6499999999999879</c:v>
                </c:pt>
                <c:pt idx="14">
                  <c:v>5.6999999999999877</c:v>
                </c:pt>
                <c:pt idx="15">
                  <c:v>5.7499999999999876</c:v>
                </c:pt>
                <c:pt idx="16">
                  <c:v>5.7999999999999874</c:v>
                </c:pt>
                <c:pt idx="17">
                  <c:v>5.8499999999999872</c:v>
                </c:pt>
                <c:pt idx="18">
                  <c:v>5.899999999999987</c:v>
                </c:pt>
                <c:pt idx="19">
                  <c:v>5.9499999999999869</c:v>
                </c:pt>
                <c:pt idx="20">
                  <c:v>5.9999999999999867</c:v>
                </c:pt>
                <c:pt idx="21">
                  <c:v>6.0499999999999865</c:v>
                </c:pt>
                <c:pt idx="22">
                  <c:v>6.0999999999999863</c:v>
                </c:pt>
                <c:pt idx="23">
                  <c:v>6.1499999999999861</c:v>
                </c:pt>
                <c:pt idx="24">
                  <c:v>6.199999999999986</c:v>
                </c:pt>
                <c:pt idx="25">
                  <c:v>6.2499999999999858</c:v>
                </c:pt>
                <c:pt idx="26">
                  <c:v>6.2999999999999856</c:v>
                </c:pt>
                <c:pt idx="27">
                  <c:v>6.3499999999999854</c:v>
                </c:pt>
                <c:pt idx="28">
                  <c:v>6.3999999999999853</c:v>
                </c:pt>
                <c:pt idx="29">
                  <c:v>6.4499999999999851</c:v>
                </c:pt>
                <c:pt idx="30">
                  <c:v>6.4999999999999849</c:v>
                </c:pt>
                <c:pt idx="31">
                  <c:v>6.5499999999999847</c:v>
                </c:pt>
                <c:pt idx="32">
                  <c:v>6.5999999999999845</c:v>
                </c:pt>
                <c:pt idx="33">
                  <c:v>6.6499999999999844</c:v>
                </c:pt>
                <c:pt idx="34">
                  <c:v>6.6999999999999842</c:v>
                </c:pt>
                <c:pt idx="35">
                  <c:v>6.749999999999984</c:v>
                </c:pt>
                <c:pt idx="36">
                  <c:v>6.7999999999999838</c:v>
                </c:pt>
                <c:pt idx="37">
                  <c:v>6.8499999999999837</c:v>
                </c:pt>
                <c:pt idx="38">
                  <c:v>6.8999999999999835</c:v>
                </c:pt>
                <c:pt idx="39">
                  <c:v>6.9499999999999833</c:v>
                </c:pt>
                <c:pt idx="40">
                  <c:v>6.9999999999999831</c:v>
                </c:pt>
                <c:pt idx="41">
                  <c:v>7.0499999999999829</c:v>
                </c:pt>
                <c:pt idx="42">
                  <c:v>7.0999999999999828</c:v>
                </c:pt>
                <c:pt idx="43">
                  <c:v>7.1499999999999826</c:v>
                </c:pt>
                <c:pt idx="44">
                  <c:v>7.1999999999999824</c:v>
                </c:pt>
                <c:pt idx="45">
                  <c:v>7.2499999999999822</c:v>
                </c:pt>
                <c:pt idx="46">
                  <c:v>7.2999999999999821</c:v>
                </c:pt>
                <c:pt idx="47">
                  <c:v>7.3499999999999819</c:v>
                </c:pt>
                <c:pt idx="48">
                  <c:v>7.3999999999999817</c:v>
                </c:pt>
                <c:pt idx="49">
                  <c:v>7.4499999999999815</c:v>
                </c:pt>
                <c:pt idx="50">
                  <c:v>7.4999999999999813</c:v>
                </c:pt>
                <c:pt idx="51">
                  <c:v>7.5499999999999812</c:v>
                </c:pt>
                <c:pt idx="52">
                  <c:v>7.599999999999981</c:v>
                </c:pt>
                <c:pt idx="53">
                  <c:v>7.6499999999999808</c:v>
                </c:pt>
                <c:pt idx="54">
                  <c:v>7.6999999999999806</c:v>
                </c:pt>
                <c:pt idx="55">
                  <c:v>7.7499999999999805</c:v>
                </c:pt>
                <c:pt idx="56">
                  <c:v>7.7999999999999803</c:v>
                </c:pt>
                <c:pt idx="57">
                  <c:v>7.8499999999999801</c:v>
                </c:pt>
                <c:pt idx="58">
                  <c:v>7.8999999999999799</c:v>
                </c:pt>
                <c:pt idx="59">
                  <c:v>7.9499999999999797</c:v>
                </c:pt>
                <c:pt idx="60">
                  <c:v>7.9999999999999796</c:v>
                </c:pt>
                <c:pt idx="61">
                  <c:v>8.0499999999999794</c:v>
                </c:pt>
                <c:pt idx="62">
                  <c:v>8.0999999999999801</c:v>
                </c:pt>
                <c:pt idx="63">
                  <c:v>8.1499999999999808</c:v>
                </c:pt>
                <c:pt idx="64">
                  <c:v>8.1999999999999815</c:v>
                </c:pt>
                <c:pt idx="65">
                  <c:v>8.2499999999999822</c:v>
                </c:pt>
                <c:pt idx="66">
                  <c:v>8.2999999999999829</c:v>
                </c:pt>
                <c:pt idx="67">
                  <c:v>8.3499999999999837</c:v>
                </c:pt>
                <c:pt idx="68">
                  <c:v>8.3999999999999844</c:v>
                </c:pt>
                <c:pt idx="69">
                  <c:v>8.4499999999999851</c:v>
                </c:pt>
                <c:pt idx="70">
                  <c:v>8.4999999999999858</c:v>
                </c:pt>
                <c:pt idx="71">
                  <c:v>8.5499999999999865</c:v>
                </c:pt>
                <c:pt idx="72">
                  <c:v>8.5999999999999872</c:v>
                </c:pt>
                <c:pt idx="73">
                  <c:v>8.6499999999999879</c:v>
                </c:pt>
                <c:pt idx="74">
                  <c:v>8.6999999999999886</c:v>
                </c:pt>
                <c:pt idx="75">
                  <c:v>8.7499999999999893</c:v>
                </c:pt>
                <c:pt idx="76">
                  <c:v>8.7999999999999901</c:v>
                </c:pt>
                <c:pt idx="77">
                  <c:v>8.8499999999999908</c:v>
                </c:pt>
                <c:pt idx="78">
                  <c:v>8.8999999999999915</c:v>
                </c:pt>
                <c:pt idx="79">
                  <c:v>8.9499999999999922</c:v>
                </c:pt>
                <c:pt idx="80">
                  <c:v>8.9999999999999929</c:v>
                </c:pt>
                <c:pt idx="81">
                  <c:v>9.0499999999999936</c:v>
                </c:pt>
                <c:pt idx="82">
                  <c:v>9.0999999999999943</c:v>
                </c:pt>
                <c:pt idx="83">
                  <c:v>9.149999999999995</c:v>
                </c:pt>
                <c:pt idx="84">
                  <c:v>9.1999999999999957</c:v>
                </c:pt>
                <c:pt idx="85">
                  <c:v>9.2499999999999964</c:v>
                </c:pt>
                <c:pt idx="86">
                  <c:v>9.2999999999999972</c:v>
                </c:pt>
                <c:pt idx="87">
                  <c:v>9.3499999999999979</c:v>
                </c:pt>
                <c:pt idx="88">
                  <c:v>9.3999999999999986</c:v>
                </c:pt>
                <c:pt idx="89">
                  <c:v>9.4499999999999993</c:v>
                </c:pt>
                <c:pt idx="90">
                  <c:v>9.5</c:v>
                </c:pt>
                <c:pt idx="91">
                  <c:v>9.5500000000000007</c:v>
                </c:pt>
                <c:pt idx="92">
                  <c:v>9.6000000000000014</c:v>
                </c:pt>
                <c:pt idx="93">
                  <c:v>9.6500000000000021</c:v>
                </c:pt>
                <c:pt idx="94">
                  <c:v>9.7000000000000028</c:v>
                </c:pt>
                <c:pt idx="95">
                  <c:v>9.7500000000000036</c:v>
                </c:pt>
                <c:pt idx="96">
                  <c:v>9.8000000000000043</c:v>
                </c:pt>
                <c:pt idx="97">
                  <c:v>9.850000000000005</c:v>
                </c:pt>
                <c:pt idx="98">
                  <c:v>9.9000000000000057</c:v>
                </c:pt>
                <c:pt idx="99">
                  <c:v>9.9500000000000064</c:v>
                </c:pt>
                <c:pt idx="100">
                  <c:v>10.000000000000007</c:v>
                </c:pt>
                <c:pt idx="101">
                  <c:v>10.050000000000008</c:v>
                </c:pt>
                <c:pt idx="102">
                  <c:v>10.100000000000009</c:v>
                </c:pt>
                <c:pt idx="103">
                  <c:v>10.150000000000009</c:v>
                </c:pt>
                <c:pt idx="104">
                  <c:v>10.20000000000001</c:v>
                </c:pt>
                <c:pt idx="105">
                  <c:v>10.250000000000011</c:v>
                </c:pt>
                <c:pt idx="106">
                  <c:v>10.300000000000011</c:v>
                </c:pt>
                <c:pt idx="107">
                  <c:v>10.350000000000012</c:v>
                </c:pt>
                <c:pt idx="108">
                  <c:v>10.400000000000013</c:v>
                </c:pt>
                <c:pt idx="109">
                  <c:v>10.450000000000014</c:v>
                </c:pt>
                <c:pt idx="110">
                  <c:v>10.500000000000014</c:v>
                </c:pt>
                <c:pt idx="111">
                  <c:v>10.550000000000015</c:v>
                </c:pt>
                <c:pt idx="112">
                  <c:v>10.600000000000016</c:v>
                </c:pt>
                <c:pt idx="113">
                  <c:v>10.650000000000016</c:v>
                </c:pt>
                <c:pt idx="114">
                  <c:v>10.700000000000017</c:v>
                </c:pt>
                <c:pt idx="115">
                  <c:v>10.750000000000018</c:v>
                </c:pt>
                <c:pt idx="116">
                  <c:v>10.800000000000018</c:v>
                </c:pt>
                <c:pt idx="117">
                  <c:v>10.850000000000019</c:v>
                </c:pt>
                <c:pt idx="118">
                  <c:v>10.90000000000002</c:v>
                </c:pt>
                <c:pt idx="119">
                  <c:v>10.950000000000021</c:v>
                </c:pt>
                <c:pt idx="120">
                  <c:v>11.000000000000021</c:v>
                </c:pt>
                <c:pt idx="121">
                  <c:v>11.050000000000022</c:v>
                </c:pt>
                <c:pt idx="122">
                  <c:v>11.100000000000023</c:v>
                </c:pt>
                <c:pt idx="123">
                  <c:v>11.150000000000023</c:v>
                </c:pt>
                <c:pt idx="124">
                  <c:v>11.200000000000024</c:v>
                </c:pt>
                <c:pt idx="125">
                  <c:v>11.250000000000025</c:v>
                </c:pt>
                <c:pt idx="126">
                  <c:v>11.300000000000026</c:v>
                </c:pt>
                <c:pt idx="127">
                  <c:v>11.350000000000026</c:v>
                </c:pt>
                <c:pt idx="128">
                  <c:v>11.400000000000027</c:v>
                </c:pt>
                <c:pt idx="129">
                  <c:v>11.450000000000028</c:v>
                </c:pt>
                <c:pt idx="130">
                  <c:v>11.500000000000028</c:v>
                </c:pt>
                <c:pt idx="131">
                  <c:v>11.550000000000029</c:v>
                </c:pt>
                <c:pt idx="132">
                  <c:v>11.60000000000003</c:v>
                </c:pt>
                <c:pt idx="133">
                  <c:v>11.650000000000031</c:v>
                </c:pt>
                <c:pt idx="134">
                  <c:v>11.700000000000031</c:v>
                </c:pt>
                <c:pt idx="135">
                  <c:v>11.750000000000032</c:v>
                </c:pt>
                <c:pt idx="136">
                  <c:v>11.800000000000033</c:v>
                </c:pt>
                <c:pt idx="137">
                  <c:v>11.850000000000033</c:v>
                </c:pt>
                <c:pt idx="138">
                  <c:v>11.900000000000034</c:v>
                </c:pt>
                <c:pt idx="139">
                  <c:v>11.950000000000035</c:v>
                </c:pt>
                <c:pt idx="140">
                  <c:v>12.000000000000036</c:v>
                </c:pt>
                <c:pt idx="141">
                  <c:v>12.050000000000036</c:v>
                </c:pt>
                <c:pt idx="142">
                  <c:v>12.100000000000037</c:v>
                </c:pt>
                <c:pt idx="143">
                  <c:v>12.150000000000038</c:v>
                </c:pt>
                <c:pt idx="144">
                  <c:v>12.200000000000038</c:v>
                </c:pt>
                <c:pt idx="145">
                  <c:v>12.250000000000039</c:v>
                </c:pt>
                <c:pt idx="146">
                  <c:v>12.30000000000004</c:v>
                </c:pt>
                <c:pt idx="147">
                  <c:v>12.350000000000041</c:v>
                </c:pt>
                <c:pt idx="148">
                  <c:v>12.400000000000041</c:v>
                </c:pt>
                <c:pt idx="149">
                  <c:v>12.450000000000042</c:v>
                </c:pt>
                <c:pt idx="150">
                  <c:v>12.500000000000043</c:v>
                </c:pt>
                <c:pt idx="151">
                  <c:v>12.550000000000043</c:v>
                </c:pt>
                <c:pt idx="152">
                  <c:v>12.600000000000044</c:v>
                </c:pt>
                <c:pt idx="153">
                  <c:v>12.650000000000045</c:v>
                </c:pt>
                <c:pt idx="154">
                  <c:v>12.700000000000045</c:v>
                </c:pt>
                <c:pt idx="155">
                  <c:v>12.750000000000046</c:v>
                </c:pt>
                <c:pt idx="156">
                  <c:v>12.800000000000047</c:v>
                </c:pt>
                <c:pt idx="157">
                  <c:v>12.850000000000048</c:v>
                </c:pt>
                <c:pt idx="158">
                  <c:v>12.900000000000048</c:v>
                </c:pt>
                <c:pt idx="159">
                  <c:v>12.950000000000049</c:v>
                </c:pt>
                <c:pt idx="160">
                  <c:v>13.00000000000005</c:v>
                </c:pt>
                <c:pt idx="161">
                  <c:v>13.05000000000005</c:v>
                </c:pt>
                <c:pt idx="162">
                  <c:v>13.100000000000051</c:v>
                </c:pt>
                <c:pt idx="163">
                  <c:v>13.150000000000052</c:v>
                </c:pt>
                <c:pt idx="164">
                  <c:v>13.200000000000053</c:v>
                </c:pt>
                <c:pt idx="165">
                  <c:v>13.250000000000053</c:v>
                </c:pt>
                <c:pt idx="166">
                  <c:v>13.300000000000054</c:v>
                </c:pt>
                <c:pt idx="167">
                  <c:v>13.350000000000055</c:v>
                </c:pt>
                <c:pt idx="168">
                  <c:v>13.400000000000055</c:v>
                </c:pt>
                <c:pt idx="169">
                  <c:v>13.450000000000056</c:v>
                </c:pt>
                <c:pt idx="170">
                  <c:v>13.500000000000057</c:v>
                </c:pt>
                <c:pt idx="171">
                  <c:v>13.550000000000058</c:v>
                </c:pt>
                <c:pt idx="172">
                  <c:v>13.600000000000058</c:v>
                </c:pt>
                <c:pt idx="173">
                  <c:v>13.650000000000059</c:v>
                </c:pt>
                <c:pt idx="174">
                  <c:v>13.70000000000006</c:v>
                </c:pt>
                <c:pt idx="175">
                  <c:v>13.75000000000006</c:v>
                </c:pt>
                <c:pt idx="176">
                  <c:v>13.800000000000061</c:v>
                </c:pt>
                <c:pt idx="177">
                  <c:v>13.850000000000062</c:v>
                </c:pt>
                <c:pt idx="178">
                  <c:v>13.900000000000063</c:v>
                </c:pt>
                <c:pt idx="179">
                  <c:v>13.950000000000063</c:v>
                </c:pt>
                <c:pt idx="180">
                  <c:v>14.000000000000064</c:v>
                </c:pt>
                <c:pt idx="181">
                  <c:v>14.050000000000065</c:v>
                </c:pt>
                <c:pt idx="182">
                  <c:v>14.100000000000065</c:v>
                </c:pt>
                <c:pt idx="183">
                  <c:v>14.150000000000066</c:v>
                </c:pt>
                <c:pt idx="184">
                  <c:v>14.200000000000067</c:v>
                </c:pt>
                <c:pt idx="185">
                  <c:v>14.250000000000068</c:v>
                </c:pt>
                <c:pt idx="186">
                  <c:v>14.300000000000068</c:v>
                </c:pt>
                <c:pt idx="187">
                  <c:v>14.350000000000069</c:v>
                </c:pt>
                <c:pt idx="188">
                  <c:v>14.40000000000007</c:v>
                </c:pt>
                <c:pt idx="189">
                  <c:v>14.45000000000007</c:v>
                </c:pt>
                <c:pt idx="190">
                  <c:v>14.500000000000071</c:v>
                </c:pt>
                <c:pt idx="191">
                  <c:v>14.550000000000072</c:v>
                </c:pt>
                <c:pt idx="192">
                  <c:v>14.600000000000072</c:v>
                </c:pt>
                <c:pt idx="193">
                  <c:v>14.650000000000073</c:v>
                </c:pt>
                <c:pt idx="194">
                  <c:v>14.700000000000074</c:v>
                </c:pt>
                <c:pt idx="195">
                  <c:v>14.750000000000075</c:v>
                </c:pt>
                <c:pt idx="196">
                  <c:v>14.800000000000075</c:v>
                </c:pt>
                <c:pt idx="197">
                  <c:v>14.850000000000076</c:v>
                </c:pt>
                <c:pt idx="198">
                  <c:v>14.900000000000077</c:v>
                </c:pt>
                <c:pt idx="199">
                  <c:v>14.950000000000077</c:v>
                </c:pt>
                <c:pt idx="200">
                  <c:v>15.000000000000078</c:v>
                </c:pt>
                <c:pt idx="201">
                  <c:v>15.050000000000079</c:v>
                </c:pt>
                <c:pt idx="202">
                  <c:v>15.10000000000008</c:v>
                </c:pt>
                <c:pt idx="203">
                  <c:v>15.15000000000008</c:v>
                </c:pt>
                <c:pt idx="204">
                  <c:v>15.200000000000081</c:v>
                </c:pt>
                <c:pt idx="205">
                  <c:v>15.250000000000082</c:v>
                </c:pt>
                <c:pt idx="206">
                  <c:v>15.300000000000082</c:v>
                </c:pt>
                <c:pt idx="207">
                  <c:v>15.350000000000083</c:v>
                </c:pt>
                <c:pt idx="208">
                  <c:v>15.400000000000084</c:v>
                </c:pt>
                <c:pt idx="209">
                  <c:v>15.450000000000085</c:v>
                </c:pt>
                <c:pt idx="210">
                  <c:v>15.500000000000085</c:v>
                </c:pt>
                <c:pt idx="211">
                  <c:v>15.550000000000086</c:v>
                </c:pt>
                <c:pt idx="212">
                  <c:v>15.600000000000087</c:v>
                </c:pt>
                <c:pt idx="213">
                  <c:v>15.650000000000087</c:v>
                </c:pt>
                <c:pt idx="214">
                  <c:v>15.700000000000088</c:v>
                </c:pt>
                <c:pt idx="215">
                  <c:v>15.750000000000089</c:v>
                </c:pt>
                <c:pt idx="216">
                  <c:v>15.80000000000009</c:v>
                </c:pt>
                <c:pt idx="217">
                  <c:v>15.85000000000009</c:v>
                </c:pt>
                <c:pt idx="218">
                  <c:v>15.900000000000091</c:v>
                </c:pt>
                <c:pt idx="219">
                  <c:v>15.950000000000092</c:v>
                </c:pt>
                <c:pt idx="220">
                  <c:v>16.000000000000092</c:v>
                </c:pt>
                <c:pt idx="221">
                  <c:v>16.050000000000093</c:v>
                </c:pt>
                <c:pt idx="222">
                  <c:v>16.100000000000094</c:v>
                </c:pt>
                <c:pt idx="223">
                  <c:v>16.150000000000095</c:v>
                </c:pt>
                <c:pt idx="224">
                  <c:v>16.200000000000095</c:v>
                </c:pt>
                <c:pt idx="225">
                  <c:v>16.250000000000096</c:v>
                </c:pt>
                <c:pt idx="226">
                  <c:v>16.300000000000097</c:v>
                </c:pt>
                <c:pt idx="227">
                  <c:v>16.350000000000097</c:v>
                </c:pt>
                <c:pt idx="228">
                  <c:v>16.400000000000098</c:v>
                </c:pt>
                <c:pt idx="229">
                  <c:v>16.450000000000099</c:v>
                </c:pt>
                <c:pt idx="230">
                  <c:v>16.500000000000099</c:v>
                </c:pt>
                <c:pt idx="231">
                  <c:v>16.5500000000001</c:v>
                </c:pt>
                <c:pt idx="232">
                  <c:v>16.600000000000101</c:v>
                </c:pt>
                <c:pt idx="233">
                  <c:v>16.650000000000102</c:v>
                </c:pt>
                <c:pt idx="234">
                  <c:v>16.700000000000102</c:v>
                </c:pt>
                <c:pt idx="235">
                  <c:v>16.750000000000103</c:v>
                </c:pt>
                <c:pt idx="236">
                  <c:v>16.800000000000104</c:v>
                </c:pt>
                <c:pt idx="237">
                  <c:v>16.850000000000104</c:v>
                </c:pt>
                <c:pt idx="238">
                  <c:v>16.900000000000105</c:v>
                </c:pt>
                <c:pt idx="239">
                  <c:v>16.950000000000106</c:v>
                </c:pt>
                <c:pt idx="240">
                  <c:v>17.000000000000107</c:v>
                </c:pt>
                <c:pt idx="241">
                  <c:v>17.050000000000107</c:v>
                </c:pt>
                <c:pt idx="242">
                  <c:v>17.100000000000108</c:v>
                </c:pt>
                <c:pt idx="243">
                  <c:v>17.150000000000109</c:v>
                </c:pt>
                <c:pt idx="244">
                  <c:v>17.200000000000109</c:v>
                </c:pt>
                <c:pt idx="245">
                  <c:v>17.25000000000011</c:v>
                </c:pt>
                <c:pt idx="246">
                  <c:v>17.300000000000111</c:v>
                </c:pt>
                <c:pt idx="247">
                  <c:v>17.350000000000112</c:v>
                </c:pt>
                <c:pt idx="248">
                  <c:v>17.400000000000112</c:v>
                </c:pt>
                <c:pt idx="249">
                  <c:v>17.450000000000113</c:v>
                </c:pt>
                <c:pt idx="250">
                  <c:v>17.500000000000114</c:v>
                </c:pt>
                <c:pt idx="251">
                  <c:v>17.550000000000114</c:v>
                </c:pt>
                <c:pt idx="252">
                  <c:v>17.600000000000115</c:v>
                </c:pt>
                <c:pt idx="253">
                  <c:v>17.650000000000116</c:v>
                </c:pt>
                <c:pt idx="254">
                  <c:v>17.700000000000117</c:v>
                </c:pt>
                <c:pt idx="255">
                  <c:v>17.750000000000117</c:v>
                </c:pt>
                <c:pt idx="256">
                  <c:v>17.800000000000118</c:v>
                </c:pt>
                <c:pt idx="257">
                  <c:v>17.850000000000119</c:v>
                </c:pt>
                <c:pt idx="258">
                  <c:v>17.900000000000119</c:v>
                </c:pt>
                <c:pt idx="259">
                  <c:v>17.95000000000012</c:v>
                </c:pt>
                <c:pt idx="260">
                  <c:v>18.000000000000121</c:v>
                </c:pt>
                <c:pt idx="261">
                  <c:v>18.050000000000122</c:v>
                </c:pt>
                <c:pt idx="262">
                  <c:v>18.100000000000122</c:v>
                </c:pt>
                <c:pt idx="263">
                  <c:v>18.150000000000123</c:v>
                </c:pt>
                <c:pt idx="264">
                  <c:v>18.200000000000124</c:v>
                </c:pt>
                <c:pt idx="265">
                  <c:v>18.250000000000124</c:v>
                </c:pt>
                <c:pt idx="266">
                  <c:v>18.300000000000125</c:v>
                </c:pt>
                <c:pt idx="267">
                  <c:v>18.350000000000126</c:v>
                </c:pt>
                <c:pt idx="268">
                  <c:v>18.400000000000126</c:v>
                </c:pt>
                <c:pt idx="269">
                  <c:v>18.450000000000127</c:v>
                </c:pt>
                <c:pt idx="270">
                  <c:v>18.500000000000128</c:v>
                </c:pt>
                <c:pt idx="271">
                  <c:v>18.550000000000129</c:v>
                </c:pt>
                <c:pt idx="272">
                  <c:v>18.600000000000129</c:v>
                </c:pt>
                <c:pt idx="273">
                  <c:v>18.65000000000013</c:v>
                </c:pt>
                <c:pt idx="274">
                  <c:v>18.700000000000131</c:v>
                </c:pt>
                <c:pt idx="275">
                  <c:v>18.750000000000131</c:v>
                </c:pt>
                <c:pt idx="276">
                  <c:v>18.800000000000132</c:v>
                </c:pt>
                <c:pt idx="277">
                  <c:v>18.850000000000133</c:v>
                </c:pt>
                <c:pt idx="278">
                  <c:v>18.900000000000134</c:v>
                </c:pt>
                <c:pt idx="279">
                  <c:v>18.950000000000134</c:v>
                </c:pt>
                <c:pt idx="280">
                  <c:v>19.000000000000135</c:v>
                </c:pt>
                <c:pt idx="281">
                  <c:v>19.050000000000136</c:v>
                </c:pt>
                <c:pt idx="282">
                  <c:v>19.100000000000136</c:v>
                </c:pt>
                <c:pt idx="283">
                  <c:v>19.150000000000137</c:v>
                </c:pt>
                <c:pt idx="284">
                  <c:v>19.200000000000138</c:v>
                </c:pt>
                <c:pt idx="285">
                  <c:v>19.250000000000139</c:v>
                </c:pt>
                <c:pt idx="286">
                  <c:v>19.300000000000139</c:v>
                </c:pt>
                <c:pt idx="287">
                  <c:v>19.35000000000014</c:v>
                </c:pt>
                <c:pt idx="288">
                  <c:v>19.400000000000141</c:v>
                </c:pt>
                <c:pt idx="289">
                  <c:v>19.450000000000141</c:v>
                </c:pt>
                <c:pt idx="290">
                  <c:v>19.500000000000142</c:v>
                </c:pt>
                <c:pt idx="291">
                  <c:v>19.550000000000143</c:v>
                </c:pt>
                <c:pt idx="292">
                  <c:v>19.600000000000144</c:v>
                </c:pt>
                <c:pt idx="293">
                  <c:v>19.650000000000144</c:v>
                </c:pt>
                <c:pt idx="294">
                  <c:v>19.700000000000145</c:v>
                </c:pt>
                <c:pt idx="295">
                  <c:v>19.750000000000146</c:v>
                </c:pt>
                <c:pt idx="296">
                  <c:v>19.800000000000146</c:v>
                </c:pt>
                <c:pt idx="297">
                  <c:v>19.850000000000147</c:v>
                </c:pt>
                <c:pt idx="298">
                  <c:v>19.900000000000148</c:v>
                </c:pt>
                <c:pt idx="299">
                  <c:v>19.950000000000149</c:v>
                </c:pt>
                <c:pt idx="300">
                  <c:v>20.000000000000149</c:v>
                </c:pt>
                <c:pt idx="301">
                  <c:v>20.05000000000015</c:v>
                </c:pt>
                <c:pt idx="302">
                  <c:v>20.100000000000151</c:v>
                </c:pt>
                <c:pt idx="303">
                  <c:v>20.150000000000151</c:v>
                </c:pt>
                <c:pt idx="304">
                  <c:v>20.200000000000152</c:v>
                </c:pt>
                <c:pt idx="305">
                  <c:v>20.250000000000153</c:v>
                </c:pt>
                <c:pt idx="306">
                  <c:v>20.300000000000153</c:v>
                </c:pt>
                <c:pt idx="307">
                  <c:v>20.350000000000154</c:v>
                </c:pt>
                <c:pt idx="308">
                  <c:v>20.400000000000155</c:v>
                </c:pt>
                <c:pt idx="309">
                  <c:v>20.450000000000156</c:v>
                </c:pt>
                <c:pt idx="310">
                  <c:v>20.500000000000156</c:v>
                </c:pt>
                <c:pt idx="311">
                  <c:v>20.550000000000157</c:v>
                </c:pt>
                <c:pt idx="312">
                  <c:v>20.600000000000158</c:v>
                </c:pt>
                <c:pt idx="313">
                  <c:v>20.650000000000158</c:v>
                </c:pt>
                <c:pt idx="314">
                  <c:v>20.700000000000159</c:v>
                </c:pt>
                <c:pt idx="315">
                  <c:v>20.75000000000016</c:v>
                </c:pt>
                <c:pt idx="316">
                  <c:v>20.800000000000161</c:v>
                </c:pt>
                <c:pt idx="317">
                  <c:v>20.850000000000161</c:v>
                </c:pt>
                <c:pt idx="318">
                  <c:v>20.900000000000162</c:v>
                </c:pt>
                <c:pt idx="319">
                  <c:v>20.950000000000163</c:v>
                </c:pt>
                <c:pt idx="320">
                  <c:v>21.000000000000163</c:v>
                </c:pt>
                <c:pt idx="321">
                  <c:v>21.050000000000164</c:v>
                </c:pt>
                <c:pt idx="322">
                  <c:v>21.100000000000165</c:v>
                </c:pt>
                <c:pt idx="323">
                  <c:v>21.150000000000166</c:v>
                </c:pt>
                <c:pt idx="324">
                  <c:v>21.200000000000166</c:v>
                </c:pt>
                <c:pt idx="325">
                  <c:v>21.250000000000167</c:v>
                </c:pt>
                <c:pt idx="326">
                  <c:v>21.300000000000168</c:v>
                </c:pt>
                <c:pt idx="327">
                  <c:v>21.350000000000168</c:v>
                </c:pt>
                <c:pt idx="328">
                  <c:v>21.400000000000169</c:v>
                </c:pt>
                <c:pt idx="329">
                  <c:v>21.45000000000017</c:v>
                </c:pt>
                <c:pt idx="330">
                  <c:v>21.500000000000171</c:v>
                </c:pt>
                <c:pt idx="331">
                  <c:v>21.550000000000171</c:v>
                </c:pt>
                <c:pt idx="332">
                  <c:v>21.600000000000172</c:v>
                </c:pt>
                <c:pt idx="333">
                  <c:v>21.650000000000173</c:v>
                </c:pt>
                <c:pt idx="334">
                  <c:v>21.700000000000173</c:v>
                </c:pt>
                <c:pt idx="335">
                  <c:v>21.750000000000174</c:v>
                </c:pt>
                <c:pt idx="336">
                  <c:v>21.800000000000175</c:v>
                </c:pt>
                <c:pt idx="337">
                  <c:v>21.850000000000176</c:v>
                </c:pt>
                <c:pt idx="338">
                  <c:v>21.900000000000176</c:v>
                </c:pt>
                <c:pt idx="339">
                  <c:v>21.950000000000177</c:v>
                </c:pt>
                <c:pt idx="340">
                  <c:v>22.000000000000178</c:v>
                </c:pt>
                <c:pt idx="341">
                  <c:v>22.050000000000178</c:v>
                </c:pt>
                <c:pt idx="342">
                  <c:v>22.100000000000179</c:v>
                </c:pt>
                <c:pt idx="343">
                  <c:v>22.15000000000018</c:v>
                </c:pt>
                <c:pt idx="344">
                  <c:v>22.20000000000018</c:v>
                </c:pt>
                <c:pt idx="345">
                  <c:v>22.250000000000181</c:v>
                </c:pt>
                <c:pt idx="346">
                  <c:v>22.300000000000182</c:v>
                </c:pt>
                <c:pt idx="347">
                  <c:v>22.350000000000183</c:v>
                </c:pt>
                <c:pt idx="348">
                  <c:v>22.400000000000183</c:v>
                </c:pt>
                <c:pt idx="349">
                  <c:v>22.450000000000184</c:v>
                </c:pt>
                <c:pt idx="350">
                  <c:v>22.500000000000185</c:v>
                </c:pt>
                <c:pt idx="351">
                  <c:v>22.550000000000185</c:v>
                </c:pt>
                <c:pt idx="352">
                  <c:v>22.600000000000186</c:v>
                </c:pt>
                <c:pt idx="353">
                  <c:v>22.650000000000187</c:v>
                </c:pt>
                <c:pt idx="354">
                  <c:v>22.700000000000188</c:v>
                </c:pt>
                <c:pt idx="355">
                  <c:v>22.750000000000188</c:v>
                </c:pt>
                <c:pt idx="356">
                  <c:v>22.800000000000189</c:v>
                </c:pt>
                <c:pt idx="357">
                  <c:v>22.85000000000019</c:v>
                </c:pt>
                <c:pt idx="358">
                  <c:v>22.90000000000019</c:v>
                </c:pt>
                <c:pt idx="359">
                  <c:v>22.950000000000191</c:v>
                </c:pt>
                <c:pt idx="360">
                  <c:v>23.000000000000192</c:v>
                </c:pt>
                <c:pt idx="361">
                  <c:v>23.050000000000193</c:v>
                </c:pt>
                <c:pt idx="362">
                  <c:v>23.100000000000193</c:v>
                </c:pt>
                <c:pt idx="363">
                  <c:v>23.150000000000194</c:v>
                </c:pt>
                <c:pt idx="364">
                  <c:v>23.200000000000195</c:v>
                </c:pt>
                <c:pt idx="365">
                  <c:v>23.250000000000195</c:v>
                </c:pt>
                <c:pt idx="366">
                  <c:v>23.300000000000196</c:v>
                </c:pt>
                <c:pt idx="367">
                  <c:v>23.350000000000197</c:v>
                </c:pt>
                <c:pt idx="368">
                  <c:v>23.400000000000198</c:v>
                </c:pt>
                <c:pt idx="369">
                  <c:v>23.450000000000198</c:v>
                </c:pt>
                <c:pt idx="370">
                  <c:v>23.500000000000199</c:v>
                </c:pt>
                <c:pt idx="371">
                  <c:v>23.5500000000002</c:v>
                </c:pt>
                <c:pt idx="372">
                  <c:v>23.6000000000002</c:v>
                </c:pt>
                <c:pt idx="373">
                  <c:v>23.650000000000201</c:v>
                </c:pt>
                <c:pt idx="374">
                  <c:v>23.700000000000202</c:v>
                </c:pt>
                <c:pt idx="375">
                  <c:v>23.750000000000203</c:v>
                </c:pt>
                <c:pt idx="376">
                  <c:v>23.800000000000203</c:v>
                </c:pt>
                <c:pt idx="377">
                  <c:v>23.850000000000204</c:v>
                </c:pt>
                <c:pt idx="378">
                  <c:v>23.900000000000205</c:v>
                </c:pt>
                <c:pt idx="379">
                  <c:v>23.950000000000205</c:v>
                </c:pt>
                <c:pt idx="380">
                  <c:v>24.000000000000206</c:v>
                </c:pt>
                <c:pt idx="381">
                  <c:v>24.050000000000207</c:v>
                </c:pt>
                <c:pt idx="382">
                  <c:v>24.100000000000207</c:v>
                </c:pt>
                <c:pt idx="383">
                  <c:v>24.150000000000208</c:v>
                </c:pt>
                <c:pt idx="384">
                  <c:v>24.200000000000209</c:v>
                </c:pt>
                <c:pt idx="385">
                  <c:v>24.25000000000021</c:v>
                </c:pt>
                <c:pt idx="386">
                  <c:v>24.30000000000021</c:v>
                </c:pt>
                <c:pt idx="387">
                  <c:v>24.350000000000211</c:v>
                </c:pt>
                <c:pt idx="388">
                  <c:v>24.400000000000212</c:v>
                </c:pt>
                <c:pt idx="389">
                  <c:v>24.450000000000212</c:v>
                </c:pt>
                <c:pt idx="390">
                  <c:v>24.500000000000213</c:v>
                </c:pt>
                <c:pt idx="391">
                  <c:v>24.550000000000214</c:v>
                </c:pt>
                <c:pt idx="392">
                  <c:v>24.600000000000215</c:v>
                </c:pt>
                <c:pt idx="393">
                  <c:v>24.650000000000215</c:v>
                </c:pt>
                <c:pt idx="394">
                  <c:v>24.700000000000216</c:v>
                </c:pt>
                <c:pt idx="395">
                  <c:v>24.750000000000217</c:v>
                </c:pt>
                <c:pt idx="396">
                  <c:v>24.800000000000217</c:v>
                </c:pt>
                <c:pt idx="397">
                  <c:v>24.850000000000218</c:v>
                </c:pt>
                <c:pt idx="398">
                  <c:v>24.900000000000219</c:v>
                </c:pt>
                <c:pt idx="399">
                  <c:v>24.95000000000022</c:v>
                </c:pt>
                <c:pt idx="400">
                  <c:v>25.00000000000022</c:v>
                </c:pt>
                <c:pt idx="401">
                  <c:v>25.050000000000221</c:v>
                </c:pt>
                <c:pt idx="402">
                  <c:v>25.100000000000222</c:v>
                </c:pt>
                <c:pt idx="403">
                  <c:v>25.150000000000222</c:v>
                </c:pt>
                <c:pt idx="404">
                  <c:v>25.200000000000223</c:v>
                </c:pt>
                <c:pt idx="405">
                  <c:v>25.250000000000224</c:v>
                </c:pt>
                <c:pt idx="406">
                  <c:v>25.300000000000225</c:v>
                </c:pt>
                <c:pt idx="407">
                  <c:v>25.350000000000225</c:v>
                </c:pt>
                <c:pt idx="408">
                  <c:v>25.400000000000226</c:v>
                </c:pt>
                <c:pt idx="409">
                  <c:v>25.450000000000227</c:v>
                </c:pt>
                <c:pt idx="410">
                  <c:v>25.500000000000227</c:v>
                </c:pt>
                <c:pt idx="411">
                  <c:v>25.550000000000228</c:v>
                </c:pt>
                <c:pt idx="412">
                  <c:v>25.600000000000229</c:v>
                </c:pt>
                <c:pt idx="413">
                  <c:v>25.65000000000023</c:v>
                </c:pt>
                <c:pt idx="414">
                  <c:v>25.70000000000023</c:v>
                </c:pt>
                <c:pt idx="415">
                  <c:v>25.750000000000231</c:v>
                </c:pt>
                <c:pt idx="416">
                  <c:v>25.800000000000232</c:v>
                </c:pt>
                <c:pt idx="417">
                  <c:v>25.850000000000232</c:v>
                </c:pt>
                <c:pt idx="418">
                  <c:v>25.900000000000233</c:v>
                </c:pt>
                <c:pt idx="419">
                  <c:v>25.950000000000234</c:v>
                </c:pt>
                <c:pt idx="420">
                  <c:v>26.000000000000234</c:v>
                </c:pt>
                <c:pt idx="421">
                  <c:v>26.050000000000235</c:v>
                </c:pt>
                <c:pt idx="422">
                  <c:v>26.100000000000236</c:v>
                </c:pt>
                <c:pt idx="423">
                  <c:v>26.150000000000237</c:v>
                </c:pt>
                <c:pt idx="424">
                  <c:v>26.200000000000237</c:v>
                </c:pt>
                <c:pt idx="425">
                  <c:v>26.250000000000238</c:v>
                </c:pt>
                <c:pt idx="426">
                  <c:v>26.300000000000239</c:v>
                </c:pt>
                <c:pt idx="427">
                  <c:v>26.350000000000239</c:v>
                </c:pt>
                <c:pt idx="428">
                  <c:v>26.40000000000024</c:v>
                </c:pt>
                <c:pt idx="429">
                  <c:v>26.450000000000241</c:v>
                </c:pt>
                <c:pt idx="430">
                  <c:v>26.500000000000242</c:v>
                </c:pt>
                <c:pt idx="431">
                  <c:v>26.550000000000242</c:v>
                </c:pt>
                <c:pt idx="432">
                  <c:v>26.600000000000243</c:v>
                </c:pt>
                <c:pt idx="433">
                  <c:v>26.650000000000244</c:v>
                </c:pt>
                <c:pt idx="434">
                  <c:v>26.700000000000244</c:v>
                </c:pt>
                <c:pt idx="435">
                  <c:v>26.750000000000245</c:v>
                </c:pt>
                <c:pt idx="436">
                  <c:v>26.800000000000246</c:v>
                </c:pt>
                <c:pt idx="437">
                  <c:v>26.850000000000247</c:v>
                </c:pt>
                <c:pt idx="438">
                  <c:v>26.900000000000247</c:v>
                </c:pt>
                <c:pt idx="439">
                  <c:v>26.950000000000248</c:v>
                </c:pt>
                <c:pt idx="440">
                  <c:v>27.000000000000249</c:v>
                </c:pt>
                <c:pt idx="441">
                  <c:v>27.050000000000249</c:v>
                </c:pt>
                <c:pt idx="442">
                  <c:v>27.10000000000025</c:v>
                </c:pt>
                <c:pt idx="443">
                  <c:v>27.150000000000251</c:v>
                </c:pt>
                <c:pt idx="444">
                  <c:v>27.200000000000252</c:v>
                </c:pt>
                <c:pt idx="445">
                  <c:v>27.250000000000252</c:v>
                </c:pt>
                <c:pt idx="446">
                  <c:v>27.300000000000253</c:v>
                </c:pt>
                <c:pt idx="447">
                  <c:v>27.350000000000254</c:v>
                </c:pt>
                <c:pt idx="448">
                  <c:v>27.400000000000254</c:v>
                </c:pt>
                <c:pt idx="449">
                  <c:v>27.450000000000255</c:v>
                </c:pt>
                <c:pt idx="450">
                  <c:v>27.500000000000256</c:v>
                </c:pt>
                <c:pt idx="451">
                  <c:v>27.550000000000257</c:v>
                </c:pt>
                <c:pt idx="452">
                  <c:v>27.600000000000257</c:v>
                </c:pt>
                <c:pt idx="453">
                  <c:v>27.650000000000258</c:v>
                </c:pt>
                <c:pt idx="454">
                  <c:v>27.700000000000259</c:v>
                </c:pt>
                <c:pt idx="455">
                  <c:v>27.750000000000259</c:v>
                </c:pt>
                <c:pt idx="456">
                  <c:v>27.80000000000026</c:v>
                </c:pt>
                <c:pt idx="457">
                  <c:v>27.850000000000261</c:v>
                </c:pt>
                <c:pt idx="458">
                  <c:v>27.900000000000261</c:v>
                </c:pt>
                <c:pt idx="459">
                  <c:v>27.950000000000262</c:v>
                </c:pt>
                <c:pt idx="460">
                  <c:v>28.000000000000263</c:v>
                </c:pt>
                <c:pt idx="461">
                  <c:v>28.050000000000264</c:v>
                </c:pt>
                <c:pt idx="462">
                  <c:v>28.100000000000264</c:v>
                </c:pt>
                <c:pt idx="463">
                  <c:v>28.150000000000265</c:v>
                </c:pt>
                <c:pt idx="464">
                  <c:v>28.200000000000266</c:v>
                </c:pt>
                <c:pt idx="465">
                  <c:v>28.250000000000266</c:v>
                </c:pt>
                <c:pt idx="466">
                  <c:v>28.300000000000267</c:v>
                </c:pt>
                <c:pt idx="467">
                  <c:v>28.350000000000268</c:v>
                </c:pt>
                <c:pt idx="468">
                  <c:v>28.400000000000269</c:v>
                </c:pt>
                <c:pt idx="469">
                  <c:v>28.450000000000269</c:v>
                </c:pt>
                <c:pt idx="470">
                  <c:v>28.50000000000027</c:v>
                </c:pt>
                <c:pt idx="471">
                  <c:v>28.550000000000271</c:v>
                </c:pt>
                <c:pt idx="472">
                  <c:v>28.600000000000271</c:v>
                </c:pt>
                <c:pt idx="473">
                  <c:v>28.650000000000272</c:v>
                </c:pt>
                <c:pt idx="474">
                  <c:v>28.700000000000273</c:v>
                </c:pt>
                <c:pt idx="475">
                  <c:v>28.750000000000274</c:v>
                </c:pt>
                <c:pt idx="476">
                  <c:v>28.800000000000274</c:v>
                </c:pt>
                <c:pt idx="477">
                  <c:v>28.850000000000275</c:v>
                </c:pt>
                <c:pt idx="478">
                  <c:v>28.900000000000276</c:v>
                </c:pt>
                <c:pt idx="479">
                  <c:v>28.950000000000276</c:v>
                </c:pt>
                <c:pt idx="480">
                  <c:v>29.000000000000277</c:v>
                </c:pt>
                <c:pt idx="481">
                  <c:v>29.050000000000278</c:v>
                </c:pt>
                <c:pt idx="482">
                  <c:v>29.100000000000279</c:v>
                </c:pt>
                <c:pt idx="483">
                  <c:v>29.150000000000279</c:v>
                </c:pt>
                <c:pt idx="484">
                  <c:v>29.20000000000028</c:v>
                </c:pt>
                <c:pt idx="485">
                  <c:v>29.250000000000281</c:v>
                </c:pt>
                <c:pt idx="486">
                  <c:v>29.300000000000281</c:v>
                </c:pt>
                <c:pt idx="487">
                  <c:v>29.350000000000282</c:v>
                </c:pt>
                <c:pt idx="488">
                  <c:v>29.400000000000283</c:v>
                </c:pt>
                <c:pt idx="489">
                  <c:v>29.450000000000284</c:v>
                </c:pt>
                <c:pt idx="490">
                  <c:v>29.500000000000284</c:v>
                </c:pt>
                <c:pt idx="491">
                  <c:v>29.550000000000285</c:v>
                </c:pt>
                <c:pt idx="492">
                  <c:v>29.600000000000286</c:v>
                </c:pt>
                <c:pt idx="493">
                  <c:v>29.650000000000286</c:v>
                </c:pt>
                <c:pt idx="494">
                  <c:v>29.700000000000287</c:v>
                </c:pt>
                <c:pt idx="495">
                  <c:v>29.750000000000288</c:v>
                </c:pt>
                <c:pt idx="496">
                  <c:v>29.800000000000288</c:v>
                </c:pt>
                <c:pt idx="497">
                  <c:v>29.850000000000289</c:v>
                </c:pt>
                <c:pt idx="498">
                  <c:v>29.90000000000029</c:v>
                </c:pt>
                <c:pt idx="499">
                  <c:v>29.950000000000291</c:v>
                </c:pt>
                <c:pt idx="500">
                  <c:v>30.000000000000291</c:v>
                </c:pt>
                <c:pt idx="501">
                  <c:v>30.050000000000292</c:v>
                </c:pt>
                <c:pt idx="502">
                  <c:v>30.100000000000293</c:v>
                </c:pt>
                <c:pt idx="503">
                  <c:v>30.150000000000293</c:v>
                </c:pt>
                <c:pt idx="504">
                  <c:v>30.200000000000294</c:v>
                </c:pt>
                <c:pt idx="505">
                  <c:v>30.250000000000295</c:v>
                </c:pt>
                <c:pt idx="506">
                  <c:v>30.300000000000296</c:v>
                </c:pt>
                <c:pt idx="507">
                  <c:v>30.350000000000296</c:v>
                </c:pt>
                <c:pt idx="508">
                  <c:v>30.400000000000297</c:v>
                </c:pt>
                <c:pt idx="509">
                  <c:v>30.450000000000298</c:v>
                </c:pt>
                <c:pt idx="510">
                  <c:v>30.500000000000298</c:v>
                </c:pt>
                <c:pt idx="511">
                  <c:v>30.550000000000299</c:v>
                </c:pt>
                <c:pt idx="512">
                  <c:v>30.6000000000003</c:v>
                </c:pt>
                <c:pt idx="513">
                  <c:v>30.650000000000301</c:v>
                </c:pt>
                <c:pt idx="514">
                  <c:v>30.700000000000301</c:v>
                </c:pt>
                <c:pt idx="515">
                  <c:v>30.750000000000302</c:v>
                </c:pt>
                <c:pt idx="516">
                  <c:v>30.800000000000303</c:v>
                </c:pt>
                <c:pt idx="517">
                  <c:v>30.850000000000303</c:v>
                </c:pt>
                <c:pt idx="518">
                  <c:v>30.900000000000304</c:v>
                </c:pt>
                <c:pt idx="519">
                  <c:v>30.950000000000305</c:v>
                </c:pt>
                <c:pt idx="520">
                  <c:v>31.000000000000306</c:v>
                </c:pt>
                <c:pt idx="521">
                  <c:v>31.050000000000306</c:v>
                </c:pt>
                <c:pt idx="522">
                  <c:v>31.100000000000307</c:v>
                </c:pt>
                <c:pt idx="523">
                  <c:v>31.150000000000308</c:v>
                </c:pt>
                <c:pt idx="524">
                  <c:v>31.200000000000308</c:v>
                </c:pt>
                <c:pt idx="525">
                  <c:v>31.250000000000309</c:v>
                </c:pt>
                <c:pt idx="526">
                  <c:v>31.30000000000031</c:v>
                </c:pt>
                <c:pt idx="527">
                  <c:v>31.350000000000311</c:v>
                </c:pt>
                <c:pt idx="528">
                  <c:v>31.400000000000311</c:v>
                </c:pt>
                <c:pt idx="529">
                  <c:v>31.450000000000312</c:v>
                </c:pt>
                <c:pt idx="530">
                  <c:v>31.500000000000313</c:v>
                </c:pt>
                <c:pt idx="531">
                  <c:v>31.550000000000313</c:v>
                </c:pt>
                <c:pt idx="532">
                  <c:v>31.600000000000314</c:v>
                </c:pt>
                <c:pt idx="533">
                  <c:v>31.650000000000315</c:v>
                </c:pt>
                <c:pt idx="534">
                  <c:v>31.700000000000315</c:v>
                </c:pt>
                <c:pt idx="535">
                  <c:v>31.750000000000316</c:v>
                </c:pt>
                <c:pt idx="536">
                  <c:v>31.800000000000317</c:v>
                </c:pt>
                <c:pt idx="537">
                  <c:v>31.850000000000318</c:v>
                </c:pt>
                <c:pt idx="538">
                  <c:v>31.900000000000318</c:v>
                </c:pt>
                <c:pt idx="539">
                  <c:v>31.950000000000319</c:v>
                </c:pt>
                <c:pt idx="540">
                  <c:v>32.00000000000032</c:v>
                </c:pt>
                <c:pt idx="541">
                  <c:v>32.050000000000317</c:v>
                </c:pt>
                <c:pt idx="542">
                  <c:v>32.100000000000314</c:v>
                </c:pt>
                <c:pt idx="543">
                  <c:v>32.150000000000311</c:v>
                </c:pt>
                <c:pt idx="544">
                  <c:v>32.200000000000308</c:v>
                </c:pt>
                <c:pt idx="545">
                  <c:v>32.250000000000306</c:v>
                </c:pt>
                <c:pt idx="546">
                  <c:v>32.300000000000303</c:v>
                </c:pt>
                <c:pt idx="547">
                  <c:v>32.3500000000003</c:v>
                </c:pt>
                <c:pt idx="548">
                  <c:v>32.400000000000297</c:v>
                </c:pt>
                <c:pt idx="549">
                  <c:v>32.450000000000294</c:v>
                </c:pt>
                <c:pt idx="550">
                  <c:v>32.500000000000291</c:v>
                </c:pt>
                <c:pt idx="551">
                  <c:v>32.550000000000288</c:v>
                </c:pt>
                <c:pt idx="552">
                  <c:v>32.600000000000286</c:v>
                </c:pt>
                <c:pt idx="553">
                  <c:v>32.650000000000283</c:v>
                </c:pt>
                <c:pt idx="554">
                  <c:v>32.70000000000028</c:v>
                </c:pt>
                <c:pt idx="555">
                  <c:v>32.750000000000277</c:v>
                </c:pt>
                <c:pt idx="556">
                  <c:v>32.800000000000274</c:v>
                </c:pt>
                <c:pt idx="557">
                  <c:v>32.850000000000271</c:v>
                </c:pt>
                <c:pt idx="558">
                  <c:v>32.900000000000269</c:v>
                </c:pt>
                <c:pt idx="559">
                  <c:v>32.950000000000266</c:v>
                </c:pt>
                <c:pt idx="560">
                  <c:v>33.000000000000263</c:v>
                </c:pt>
                <c:pt idx="561">
                  <c:v>33.05000000000026</c:v>
                </c:pt>
                <c:pt idx="562">
                  <c:v>33.100000000000257</c:v>
                </c:pt>
                <c:pt idx="563">
                  <c:v>33.150000000000254</c:v>
                </c:pt>
                <c:pt idx="564">
                  <c:v>33.200000000000252</c:v>
                </c:pt>
                <c:pt idx="565">
                  <c:v>33.250000000000249</c:v>
                </c:pt>
                <c:pt idx="566">
                  <c:v>33.300000000000246</c:v>
                </c:pt>
                <c:pt idx="567">
                  <c:v>33.350000000000243</c:v>
                </c:pt>
                <c:pt idx="568">
                  <c:v>33.40000000000024</c:v>
                </c:pt>
                <c:pt idx="569">
                  <c:v>33.450000000000237</c:v>
                </c:pt>
                <c:pt idx="570">
                  <c:v>33.500000000000234</c:v>
                </c:pt>
                <c:pt idx="571">
                  <c:v>33.550000000000232</c:v>
                </c:pt>
                <c:pt idx="572">
                  <c:v>33.600000000000229</c:v>
                </c:pt>
                <c:pt idx="573">
                  <c:v>33.650000000000226</c:v>
                </c:pt>
                <c:pt idx="574">
                  <c:v>33.700000000000223</c:v>
                </c:pt>
                <c:pt idx="575">
                  <c:v>33.75000000000022</c:v>
                </c:pt>
                <c:pt idx="576">
                  <c:v>33.800000000000217</c:v>
                </c:pt>
                <c:pt idx="577">
                  <c:v>33.850000000000215</c:v>
                </c:pt>
                <c:pt idx="578">
                  <c:v>33.900000000000212</c:v>
                </c:pt>
                <c:pt idx="579">
                  <c:v>33.950000000000209</c:v>
                </c:pt>
                <c:pt idx="580">
                  <c:v>34.000000000000206</c:v>
                </c:pt>
                <c:pt idx="581">
                  <c:v>34.050000000000203</c:v>
                </c:pt>
                <c:pt idx="582">
                  <c:v>34.1000000000002</c:v>
                </c:pt>
                <c:pt idx="583">
                  <c:v>34.150000000000198</c:v>
                </c:pt>
                <c:pt idx="584">
                  <c:v>34.200000000000195</c:v>
                </c:pt>
                <c:pt idx="585">
                  <c:v>34.250000000000192</c:v>
                </c:pt>
                <c:pt idx="586">
                  <c:v>34.300000000000189</c:v>
                </c:pt>
                <c:pt idx="587">
                  <c:v>34.350000000000186</c:v>
                </c:pt>
                <c:pt idx="588">
                  <c:v>34.400000000000183</c:v>
                </c:pt>
                <c:pt idx="589">
                  <c:v>34.45000000000018</c:v>
                </c:pt>
                <c:pt idx="590">
                  <c:v>34.500000000000178</c:v>
                </c:pt>
                <c:pt idx="591">
                  <c:v>34.550000000000175</c:v>
                </c:pt>
                <c:pt idx="592">
                  <c:v>34.600000000000172</c:v>
                </c:pt>
                <c:pt idx="593">
                  <c:v>34.650000000000169</c:v>
                </c:pt>
                <c:pt idx="594">
                  <c:v>34.700000000000166</c:v>
                </c:pt>
                <c:pt idx="595">
                  <c:v>34.750000000000163</c:v>
                </c:pt>
                <c:pt idx="596">
                  <c:v>34.800000000000161</c:v>
                </c:pt>
                <c:pt idx="597">
                  <c:v>34.850000000000158</c:v>
                </c:pt>
                <c:pt idx="598">
                  <c:v>34.900000000000155</c:v>
                </c:pt>
                <c:pt idx="599">
                  <c:v>34.950000000000152</c:v>
                </c:pt>
                <c:pt idx="600">
                  <c:v>35.000000000000149</c:v>
                </c:pt>
              </c:numCache>
            </c:numRef>
          </c:xVal>
          <c:yVal>
            <c:numRef>
              <c:f>Wasserstände!$I$144:$I$744</c:f>
              <c:numCache>
                <c:formatCode>0.000</c:formatCode>
                <c:ptCount val="601"/>
                <c:pt idx="0">
                  <c:v>-0.84890569750071976</c:v>
                </c:pt>
                <c:pt idx="1">
                  <c:v>-0.82240683459331765</c:v>
                </c:pt>
                <c:pt idx="2">
                  <c:v>-0.50638979641037674</c:v>
                </c:pt>
                <c:pt idx="3">
                  <c:v>-1.6460106727267165E-2</c:v>
                </c:pt>
                <c:pt idx="4">
                  <c:v>0.4723197072675801</c:v>
                </c:pt>
                <c:pt idx="5">
                  <c:v>0.7879837610793704</c:v>
                </c:pt>
                <c:pt idx="6">
                  <c:v>0.82208408951819445</c:v>
                </c:pt>
                <c:pt idx="7">
                  <c:v>0.56678156651197908</c:v>
                </c:pt>
                <c:pt idx="8">
                  <c:v>0.11598709987857497</c:v>
                </c:pt>
                <c:pt idx="9">
                  <c:v>-0.36922064902867757</c:v>
                </c:pt>
                <c:pt idx="10">
                  <c:v>-0.71815217221287131</c:v>
                </c:pt>
                <c:pt idx="11">
                  <c:v>-0.81047231457878899</c:v>
                </c:pt>
                <c:pt idx="12">
                  <c:v>-0.61753874507794682</c:v>
                </c:pt>
                <c:pt idx="13">
                  <c:v>-0.21097658879513853</c:v>
                </c:pt>
                <c:pt idx="14">
                  <c:v>0.26394065883380857</c:v>
                </c:pt>
                <c:pt idx="15">
                  <c:v>0.64020050959206276</c:v>
                </c:pt>
                <c:pt idx="16">
                  <c:v>0.78770280293632078</c:v>
                </c:pt>
                <c:pt idx="17">
                  <c:v>0.65808742583957858</c:v>
                </c:pt>
                <c:pt idx="18">
                  <c:v>0.30035453696251202</c:v>
                </c:pt>
                <c:pt idx="19">
                  <c:v>-0.15767012685138926</c:v>
                </c:pt>
                <c:pt idx="20">
                  <c:v>-0.55501016475798615</c:v>
                </c:pt>
                <c:pt idx="21">
                  <c:v>-0.75403300714895205</c:v>
                </c:pt>
                <c:pt idx="22">
                  <c:v>-0.68796912897718898</c:v>
                </c:pt>
                <c:pt idx="23">
                  <c:v>-0.38311035698820672</c:v>
                </c:pt>
                <c:pt idx="24">
                  <c:v>5.1610643205343434E-2</c:v>
                </c:pt>
                <c:pt idx="25">
                  <c:v>0.46354437629706524</c:v>
                </c:pt>
                <c:pt idx="26">
                  <c:v>0.70984362818183222</c:v>
                </c:pt>
                <c:pt idx="27">
                  <c:v>0.70684598510491603</c:v>
                </c:pt>
                <c:pt idx="28">
                  <c:v>0.45830833721082331</c:v>
                </c:pt>
                <c:pt idx="29">
                  <c:v>5.3038588282533605E-2</c:v>
                </c:pt>
                <c:pt idx="30">
                  <c:v>-0.3668373386001752</c:v>
                </c:pt>
                <c:pt idx="31">
                  <c:v>-0.65563431085990675</c:v>
                </c:pt>
                <c:pt idx="32">
                  <c:v>-0.71450455552558978</c:v>
                </c:pt>
                <c:pt idx="33">
                  <c:v>-0.52509822169683928</c:v>
                </c:pt>
                <c:pt idx="34">
                  <c:v>-0.15509430936852797</c:v>
                </c:pt>
                <c:pt idx="35">
                  <c:v>0.26598250833157489</c:v>
                </c:pt>
                <c:pt idx="36">
                  <c:v>0.59201799443456171</c:v>
                </c:pt>
                <c:pt idx="37">
                  <c:v>0.71085824556043042</c:v>
                </c:pt>
                <c:pt idx="38">
                  <c:v>0.58272482399825065</c:v>
                </c:pt>
                <c:pt idx="39">
                  <c:v>0.25340258636792357</c:v>
                </c:pt>
                <c:pt idx="40">
                  <c:v>-0.1621202408253358</c:v>
                </c:pt>
                <c:pt idx="41">
                  <c:v>-0.51971398214172682</c:v>
                </c:pt>
                <c:pt idx="42">
                  <c:v>-0.69594828366629335</c:v>
                </c:pt>
                <c:pt idx="43">
                  <c:v>-0.63053656596908458</c:v>
                </c:pt>
                <c:pt idx="44">
                  <c:v>-0.34685185756613368</c:v>
                </c:pt>
                <c:pt idx="45">
                  <c:v>5.6424896203269202E-2</c:v>
                </c:pt>
                <c:pt idx="46">
                  <c:v>0.43953980811310889</c:v>
                </c:pt>
                <c:pt idx="47">
                  <c:v>0.66994325526969267</c:v>
                </c:pt>
                <c:pt idx="48">
                  <c:v>0.66799284509340329</c:v>
                </c:pt>
                <c:pt idx="49">
                  <c:v>0.43438550153416944</c:v>
                </c:pt>
                <c:pt idx="50">
                  <c:v>4.9908438995831535E-2</c:v>
                </c:pt>
                <c:pt idx="51">
                  <c:v>-0.35240199360073765</c:v>
                </c:pt>
                <c:pt idx="52">
                  <c:v>-0.63313719658848444</c:v>
                </c:pt>
                <c:pt idx="53">
                  <c:v>-0.69467014702310725</c:v>
                </c:pt>
                <c:pt idx="54">
                  <c:v>-0.51501378424003141</c:v>
                </c:pt>
                <c:pt idx="55">
                  <c:v>-0.15567746453844303</c:v>
                </c:pt>
                <c:pt idx="56">
                  <c:v>0.2592857970331271</c:v>
                </c:pt>
                <c:pt idx="57">
                  <c:v>0.58594626999417621</c:v>
                </c:pt>
                <c:pt idx="58">
                  <c:v>0.71026683421170378</c:v>
                </c:pt>
                <c:pt idx="59">
                  <c:v>0.5878250498709463</c:v>
                </c:pt>
                <c:pt idx="60">
                  <c:v>0.25968626078307827</c:v>
                </c:pt>
                <c:pt idx="61">
                  <c:v>-0.16124407379818015</c:v>
                </c:pt>
                <c:pt idx="62">
                  <c:v>-0.52890405850624522</c:v>
                </c:pt>
                <c:pt idx="63">
                  <c:v>-0.71460655649944482</c:v>
                </c:pt>
                <c:pt idx="64">
                  <c:v>-0.65199602883316077</c:v>
                </c:pt>
                <c:pt idx="65">
                  <c:v>-0.36075881082233274</c:v>
                </c:pt>
                <c:pt idx="66">
                  <c:v>5.9385371714174767E-2</c:v>
                </c:pt>
                <c:pt idx="67">
                  <c:v>0.46265553262303699</c:v>
                </c:pt>
                <c:pt idx="68">
                  <c:v>0.70764024508670076</c:v>
                </c:pt>
                <c:pt idx="69">
                  <c:v>0.70680114637772951</c:v>
                </c:pt>
                <c:pt idx="70">
                  <c:v>0.45775229758677077</c:v>
                </c:pt>
                <c:pt idx="71">
                  <c:v>4.5138603208103839E-2</c:v>
                </c:pt>
                <c:pt idx="72">
                  <c:v>-0.38794975770573698</c:v>
                </c:pt>
                <c:pt idx="73">
                  <c:v>-0.68944666734987936</c:v>
                </c:pt>
                <c:pt idx="74">
                  <c:v>-0.75162072660059653</c:v>
                </c:pt>
                <c:pt idx="75">
                  <c:v>-0.54957002556161194</c:v>
                </c:pt>
                <c:pt idx="76">
                  <c:v>-0.15114600898819189</c:v>
                </c:pt>
                <c:pt idx="77">
                  <c:v>0.30563142437241397</c:v>
                </c:pt>
                <c:pt idx="78">
                  <c:v>0.66023153622669806</c:v>
                </c:pt>
                <c:pt idx="79">
                  <c:v>0.78594799905516299</c:v>
                </c:pt>
                <c:pt idx="80">
                  <c:v>0.63517382101160269</c:v>
                </c:pt>
                <c:pt idx="81">
                  <c:v>0.25743823064345622</c:v>
                </c:pt>
                <c:pt idx="82">
                  <c:v>-0.21663129766682021</c:v>
                </c:pt>
                <c:pt idx="83">
                  <c:v>-0.6203251842408839</c:v>
                </c:pt>
                <c:pt idx="84">
                  <c:v>-0.80939482875429314</c:v>
                </c:pt>
                <c:pt idx="85">
                  <c:v>-0.71359577050615142</c:v>
                </c:pt>
                <c:pt idx="86">
                  <c:v>-0.36281343280705813</c:v>
                </c:pt>
                <c:pt idx="87">
                  <c:v>0.12195569299250236</c:v>
                </c:pt>
                <c:pt idx="88">
                  <c:v>0.57017882846581602</c:v>
                </c:pt>
                <c:pt idx="89">
                  <c:v>0.82169610477327781</c:v>
                </c:pt>
                <c:pt idx="90">
                  <c:v>0.78394916501824707</c:v>
                </c:pt>
                <c:pt idx="91">
                  <c:v>0.4660801487584767</c:v>
                </c:pt>
                <c:pt idx="92">
                  <c:v>-2.2675097806609645E-2</c:v>
                </c:pt>
                <c:pt idx="93">
                  <c:v>-0.51035946865886017</c:v>
                </c:pt>
                <c:pt idx="94">
                  <c:v>-0.82271273783214083</c:v>
                </c:pt>
                <c:pt idx="95">
                  <c:v>-0.84543852585355106</c:v>
                </c:pt>
                <c:pt idx="96">
                  <c:v>-0.5660707522169276</c:v>
                </c:pt>
                <c:pt idx="97">
                  <c:v>-8.0087932273134405E-2</c:v>
                </c:pt>
                <c:pt idx="98">
                  <c:v>0.44154347625266321</c:v>
                </c:pt>
                <c:pt idx="99">
                  <c:v>0.8124332329640237</c:v>
                </c:pt>
                <c:pt idx="100">
                  <c:v>0.89736859904722932</c:v>
                </c:pt>
                <c:pt idx="101">
                  <c:v>0.66165465957321934</c:v>
                </c:pt>
                <c:pt idx="102">
                  <c:v>0.18517146609099611</c:v>
                </c:pt>
                <c:pt idx="103">
                  <c:v>-0.36450894669193373</c:v>
                </c:pt>
                <c:pt idx="104">
                  <c:v>-0.7909738194876097</c:v>
                </c:pt>
                <c:pt idx="105">
                  <c:v>-0.93915221653000125</c:v>
                </c:pt>
                <c:pt idx="106">
                  <c:v>-0.75175111328388422</c:v>
                </c:pt>
                <c:pt idx="107">
                  <c:v>-0.29138733479089091</c:v>
                </c:pt>
                <c:pt idx="108">
                  <c:v>0.28012690158721276</c:v>
                </c:pt>
                <c:pt idx="109">
                  <c:v>0.75857713681400774</c:v>
                </c:pt>
                <c:pt idx="110">
                  <c:v>0.97031693517796735</c:v>
                </c:pt>
                <c:pt idx="111">
                  <c:v>0.83534140188718042</c:v>
                </c:pt>
                <c:pt idx="112">
                  <c:v>0.39753456632106049</c:v>
                </c:pt>
                <c:pt idx="113">
                  <c:v>-0.1893514401619264</c:v>
                </c:pt>
                <c:pt idx="114">
                  <c:v>-0.71560949094754112</c:v>
                </c:pt>
                <c:pt idx="115">
                  <c:v>-0.99051037867905278</c:v>
                </c:pt>
                <c:pt idx="116">
                  <c:v>-0.91148037847012464</c:v>
                </c:pt>
                <c:pt idx="117">
                  <c:v>-0.50241296470329999</c:v>
                </c:pt>
                <c:pt idx="118">
                  <c:v>9.3208951349131153E-2</c:v>
                </c:pt>
                <c:pt idx="119">
                  <c:v>0.66255671270094263</c:v>
                </c:pt>
                <c:pt idx="120">
                  <c:v>0.99950422181622656</c:v>
                </c:pt>
                <c:pt idx="121">
                  <c:v>0.9793071473488455</c:v>
                </c:pt>
                <c:pt idx="122">
                  <c:v>0.60483668052707151</c:v>
                </c:pt>
                <c:pt idx="123">
                  <c:v>7.2134914838137276E-3</c:v>
                </c:pt>
                <c:pt idx="124">
                  <c:v>-0.6000186644556087</c:v>
                </c:pt>
                <c:pt idx="125">
                  <c:v>-0.99719677211756519</c:v>
                </c:pt>
                <c:pt idx="126">
                  <c:v>-1.0380547981286936</c:v>
                </c:pt>
                <c:pt idx="127">
                  <c:v>-0.70364761922849683</c:v>
                </c:pt>
                <c:pt idx="128">
                  <c:v>-0.11078042196372676</c:v>
                </c:pt>
                <c:pt idx="129">
                  <c:v>0.52870245757853085</c:v>
                </c:pt>
                <c:pt idx="130">
                  <c:v>0.98361411968272039</c:v>
                </c:pt>
                <c:pt idx="131">
                  <c:v>1.0870590770822823</c:v>
                </c:pt>
                <c:pt idx="132">
                  <c:v>0.79772853554812639</c:v>
                </c:pt>
                <c:pt idx="133">
                  <c:v>0.21632081931459504</c:v>
                </c:pt>
                <c:pt idx="134">
                  <c:v>-0.44941445718580075</c:v>
                </c:pt>
                <c:pt idx="135">
                  <c:v>-0.95890984218480679</c:v>
                </c:pt>
                <c:pt idx="136">
                  <c:v>-1.1257658977989942</c:v>
                </c:pt>
                <c:pt idx="137">
                  <c:v>-0.88601566610964366</c:v>
                </c:pt>
                <c:pt idx="138">
                  <c:v>-0.32264134897070246</c:v>
                </c:pt>
                <c:pt idx="139">
                  <c:v>0.36305116465402459</c:v>
                </c:pt>
                <c:pt idx="140">
                  <c:v>0.92336326838323135</c:v>
                </c:pt>
                <c:pt idx="141">
                  <c:v>1.1537376061838187</c:v>
                </c:pt>
                <c:pt idx="142">
                  <c:v>0.96751075728459246</c:v>
                </c:pt>
                <c:pt idx="143">
                  <c:v>0.42853985548950246</c:v>
                </c:pt>
                <c:pt idx="144">
                  <c:v>-0.2705890809702961</c:v>
                </c:pt>
                <c:pt idx="145">
                  <c:v>-0.87737631978174935</c:v>
                </c:pt>
                <c:pt idx="146">
                  <c:v>-1.1706579289677794</c:v>
                </c:pt>
                <c:pt idx="147">
                  <c:v>-1.0412923523447786</c:v>
                </c:pt>
                <c:pt idx="148">
                  <c:v>-0.53281895520127487</c:v>
                </c:pt>
                <c:pt idx="149">
                  <c:v>0.17307366553449063</c:v>
                </c:pt>
                <c:pt idx="150">
                  <c:v>0.8214689661427973</c:v>
                </c:pt>
                <c:pt idx="151">
                  <c:v>1.1763355497777426</c:v>
                </c:pt>
                <c:pt idx="152">
                  <c:v>1.1065262102800388</c:v>
                </c:pt>
                <c:pt idx="153">
                  <c:v>0.63429957490469402</c:v>
                </c:pt>
                <c:pt idx="154">
                  <c:v>-7.1607515255942611E-2</c:v>
                </c:pt>
                <c:pt idx="155">
                  <c:v>-0.75627334624212117</c:v>
                </c:pt>
                <c:pt idx="156">
                  <c:v>-1.1707062723312078</c:v>
                </c:pt>
                <c:pt idx="157">
                  <c:v>-1.1624747384767098</c:v>
                </c:pt>
                <c:pt idx="158">
                  <c:v>-0.73183428352806479</c:v>
                </c:pt>
                <c:pt idx="159">
                  <c:v>-3.2662102397943954E-2</c:v>
                </c:pt>
                <c:pt idx="160">
                  <c:v>0.68252662033983358</c:v>
                </c:pt>
                <c:pt idx="161">
                  <c:v>1.1538337462971702</c:v>
                </c:pt>
                <c:pt idx="162">
                  <c:v>1.2085053326024908</c:v>
                </c:pt>
                <c:pt idx="163">
                  <c:v>0.82432026601593156</c:v>
                </c:pt>
                <c:pt idx="164">
                  <c:v>0.13855622143856533</c:v>
                </c:pt>
                <c:pt idx="165">
                  <c:v>-0.60106263518406755</c:v>
                </c:pt>
                <c:pt idx="166">
                  <c:v>-1.1259087476157696</c:v>
                </c:pt>
                <c:pt idx="167">
                  <c:v>-1.2440975293994057</c:v>
                </c:pt>
                <c:pt idx="168">
                  <c:v>-0.9107117927470566</c:v>
                </c:pt>
                <c:pt idx="169">
                  <c:v>-0.2448775078049728</c:v>
                </c:pt>
                <c:pt idx="170">
                  <c:v>0.51280249579040582</c:v>
                </c:pt>
                <c:pt idx="171">
                  <c:v>1.087247021414091</c:v>
                </c:pt>
                <c:pt idx="172">
                  <c:v>1.2688488915091329</c:v>
                </c:pt>
                <c:pt idx="173">
                  <c:v>0.99003204349315821</c:v>
                </c:pt>
                <c:pt idx="174">
                  <c:v>0.35042379749851649</c:v>
                </c:pt>
                <c:pt idx="175">
                  <c:v>-0.41874415060093378</c:v>
                </c:pt>
                <c:pt idx="176">
                  <c:v>-1.0382857119080289</c:v>
                </c:pt>
                <c:pt idx="177">
                  <c:v>-1.282479557791337</c:v>
                </c:pt>
                <c:pt idx="178">
                  <c:v>-1.0613841522261322</c:v>
                </c:pt>
                <c:pt idx="179">
                  <c:v>-0.45400168932938761</c:v>
                </c:pt>
                <c:pt idx="180">
                  <c:v>0.31995110778243929</c:v>
                </c:pt>
                <c:pt idx="181">
                  <c:v>0.97957841965703696</c:v>
                </c:pt>
                <c:pt idx="182">
                  <c:v>1.2848354076852033</c:v>
                </c:pt>
                <c:pt idx="183">
                  <c:v>1.1239613478912602</c:v>
                </c:pt>
                <c:pt idx="184">
                  <c:v>0.55444003858268731</c:v>
                </c:pt>
                <c:pt idx="185">
                  <c:v>-0.21754041024746371</c:v>
                </c:pt>
                <c:pt idx="186">
                  <c:v>-0.91178894205871264</c:v>
                </c:pt>
                <c:pt idx="187">
                  <c:v>-1.2758898038349846</c:v>
                </c:pt>
                <c:pt idx="188">
                  <c:v>-1.1770560764856131</c:v>
                </c:pt>
                <c:pt idx="189">
                  <c:v>-0.65060319903293318</c:v>
                </c:pt>
                <c:pt idx="190">
                  <c:v>0.11267000536338652</c:v>
                </c:pt>
                <c:pt idx="191">
                  <c:v>0.83568376785897447</c:v>
                </c:pt>
                <c:pt idx="192">
                  <c:v>1.2557438932758787</c:v>
                </c:pt>
                <c:pt idx="193">
                  <c:v>1.2200680012994818</c:v>
                </c:pt>
                <c:pt idx="194">
                  <c:v>0.74140386358071853</c:v>
                </c:pt>
                <c:pt idx="195">
                  <c:v>-6.525652159129031E-3</c:v>
                </c:pt>
                <c:pt idx="196">
                  <c:v>-0.75212341054158793</c:v>
                </c:pt>
                <c:pt idx="197">
                  <c:v>-1.2246254637747518</c:v>
                </c:pt>
                <c:pt idx="198">
                  <c:v>-1.2525107908625783</c:v>
                </c:pt>
                <c:pt idx="199">
                  <c:v>-0.82581535832377773</c:v>
                </c:pt>
                <c:pt idx="200">
                  <c:v>-9.9692485932057665E-2</c:v>
                </c:pt>
                <c:pt idx="201">
                  <c:v>0.66205267858949768</c:v>
                </c:pt>
                <c:pt idx="202">
                  <c:v>1.1828863682570132</c:v>
                </c:pt>
                <c:pt idx="203">
                  <c:v>1.2740176178446514</c:v>
                </c:pt>
                <c:pt idx="204">
                  <c:v>0.90288325105466205</c:v>
                </c:pt>
                <c:pt idx="205">
                  <c:v>0.2047834111986637</c:v>
                </c:pt>
                <c:pt idx="206">
                  <c:v>-0.56648999263113564</c:v>
                </c:pt>
                <c:pt idx="207">
                  <c:v>-1.1309985464412193</c:v>
                </c:pt>
                <c:pt idx="208">
                  <c:v>-1.2843453067348938</c:v>
                </c:pt>
                <c:pt idx="209">
                  <c:v>-0.97173614292880162</c:v>
                </c:pt>
                <c:pt idx="210">
                  <c:v>-0.30755887121023046</c:v>
                </c:pt>
                <c:pt idx="211">
                  <c:v>0.4665158702617983</c:v>
                </c:pt>
                <c:pt idx="212">
                  <c:v>1.0695486886645937</c:v>
                </c:pt>
                <c:pt idx="213">
                  <c:v>1.2833770834027716</c:v>
                </c:pt>
                <c:pt idx="214">
                  <c:v>1.0315955212829597</c:v>
                </c:pt>
                <c:pt idx="215">
                  <c:v>0.4068567942670327</c:v>
                </c:pt>
                <c:pt idx="216">
                  <c:v>-0.36326070874066213</c:v>
                </c:pt>
                <c:pt idx="217">
                  <c:v>-0.99923160223489527</c:v>
                </c:pt>
                <c:pt idx="218">
                  <c:v>-1.2711238954512769</c:v>
                </c:pt>
                <c:pt idx="219">
                  <c:v>-1.081784562198852</c:v>
                </c:pt>
                <c:pt idx="220">
                  <c:v>-0.50155442882691947</c:v>
                </c:pt>
                <c:pt idx="221">
                  <c:v>0.2578920037037552</c:v>
                </c:pt>
                <c:pt idx="222">
                  <c:v>0.92084235531467873</c:v>
                </c:pt>
                <c:pt idx="223">
                  <c:v>1.2477242884334809</c:v>
                </c:pt>
                <c:pt idx="224">
                  <c:v>1.1217357832825476</c:v>
                </c:pt>
                <c:pt idx="225">
                  <c:v>0.59058103834299747</c:v>
                </c:pt>
                <c:pt idx="226">
                  <c:v>-0.15160114840921796</c:v>
                </c:pt>
                <c:pt idx="227">
                  <c:v>-0.83526728716621557</c:v>
                </c:pt>
                <c:pt idx="228">
                  <c:v>-1.213442839332034</c:v>
                </c:pt>
                <c:pt idx="229">
                  <c:v>-1.1509974601303261</c:v>
                </c:pt>
                <c:pt idx="230">
                  <c:v>-0.67293000797329172</c:v>
                </c:pt>
                <c:pt idx="231">
                  <c:v>4.5589962774601311E-2</c:v>
                </c:pt>
                <c:pt idx="232">
                  <c:v>0.74347398640346962</c:v>
                </c:pt>
                <c:pt idx="233">
                  <c:v>1.1686671650140543</c:v>
                </c:pt>
                <c:pt idx="234">
                  <c:v>1.1692387339306927</c:v>
                </c:pt>
                <c:pt idx="235">
                  <c:v>0.74767022627253976</c:v>
                </c:pt>
                <c:pt idx="236">
                  <c:v>5.8942895479015878E-2</c:v>
                </c:pt>
                <c:pt idx="237">
                  <c:v>-0.64650035056566368</c:v>
                </c:pt>
                <c:pt idx="238">
                  <c:v>-1.1139035394865391</c:v>
                </c:pt>
                <c:pt idx="239">
                  <c:v>-1.1762533524513497</c:v>
                </c:pt>
                <c:pt idx="240">
                  <c:v>-0.81395661317486723</c:v>
                </c:pt>
                <c:pt idx="241">
                  <c:v>-0.16081548392830144</c:v>
                </c:pt>
                <c:pt idx="242">
                  <c:v>0.54544285071518794</c:v>
                </c:pt>
                <c:pt idx="243">
                  <c:v>1.0497711695075287</c:v>
                </c:pt>
                <c:pt idx="244">
                  <c:v>1.1719620021123345</c:v>
                </c:pt>
                <c:pt idx="245">
                  <c:v>0.87103967522835879</c:v>
                </c:pt>
                <c:pt idx="246">
                  <c:v>0.25887593955063382</c:v>
                </c:pt>
                <c:pt idx="247">
                  <c:v>-0.44144413375051417</c:v>
                </c:pt>
                <c:pt idx="248">
                  <c:v>-0.97699519327809137</c:v>
                </c:pt>
                <c:pt idx="249">
                  <c:v>-1.1564132047765703</c:v>
                </c:pt>
                <c:pt idx="250">
                  <c:v>-0.9182739800414832</c:v>
                </c:pt>
                <c:pt idx="251">
                  <c:v>-0.35201550272260473</c:v>
                </c:pt>
                <c:pt idx="252">
                  <c:v>0.33568010261363596</c:v>
                </c:pt>
                <c:pt idx="253">
                  <c:v>0.89639848137833034</c:v>
                </c:pt>
                <c:pt idx="254">
                  <c:v>1.1297827691180984</c:v>
                </c:pt>
                <c:pt idx="255">
                  <c:v>0.95512545412168071</c:v>
                </c:pt>
                <c:pt idx="256">
                  <c:v>0.43918105385248762</c:v>
                </c:pt>
                <c:pt idx="257">
                  <c:v>-0.22934662047480014</c:v>
                </c:pt>
                <c:pt idx="258">
                  <c:v>-0.80889233265309812</c:v>
                </c:pt>
                <c:pt idx="259">
                  <c:v>-1.0923718027712372</c:v>
                </c:pt>
                <c:pt idx="260">
                  <c:v>-0.98117742159009169</c:v>
                </c:pt>
                <c:pt idx="261">
                  <c:v>-0.5193870208966489</c:v>
                </c:pt>
                <c:pt idx="262">
                  <c:v>0.12364598922893349</c:v>
                </c:pt>
                <c:pt idx="263">
                  <c:v>0.71546617024848469</c:v>
                </c:pt>
                <c:pt idx="264">
                  <c:v>1.0446033077371077</c:v>
                </c:pt>
                <c:pt idx="265">
                  <c:v>0.99613531549355683</c:v>
                </c:pt>
                <c:pt idx="266">
                  <c:v>0.5917265231226585</c:v>
                </c:pt>
                <c:pt idx="267">
                  <c:v>-1.9773355190203457E-2</c:v>
                </c:pt>
                <c:pt idx="268">
                  <c:v>-0.61717635430466455</c:v>
                </c:pt>
                <c:pt idx="269">
                  <c:v>-0.98701739754290441</c:v>
                </c:pt>
                <c:pt idx="270">
                  <c:v>-0.99983000844319547</c:v>
                </c:pt>
                <c:pt idx="271">
                  <c:v>-0.65538162511775111</c:v>
                </c:pt>
                <c:pt idx="272">
                  <c:v>-8.1096804306277026E-2</c:v>
                </c:pt>
                <c:pt idx="273">
                  <c:v>0.51513423779895962</c:v>
                </c:pt>
                <c:pt idx="274">
                  <c:v>0.92026519023310238</c:v>
                </c:pt>
                <c:pt idx="275">
                  <c:v>0.9922197249206548</c:v>
                </c:pt>
                <c:pt idx="276">
                  <c:v>0.70963258510146487</c:v>
                </c:pt>
                <c:pt idx="277">
                  <c:v>0.17782396060041328</c:v>
                </c:pt>
                <c:pt idx="278">
                  <c:v>-0.41049360059044404</c:v>
                </c:pt>
                <c:pt idx="279">
                  <c:v>-0.84510144624369166</c:v>
                </c:pt>
                <c:pt idx="280">
                  <c:v>-0.97339051362965656</c:v>
                </c:pt>
                <c:pt idx="281">
                  <c:v>-0.75386599297307799</c:v>
                </c:pt>
                <c:pt idx="282">
                  <c:v>-0.26931442954900964</c:v>
                </c:pt>
                <c:pt idx="283">
                  <c:v>0.30443760374824103</c:v>
                </c:pt>
                <c:pt idx="284">
                  <c:v>0.7623760344025583</c:v>
                </c:pt>
                <c:pt idx="285">
                  <c:v>0.9435552745520247</c:v>
                </c:pt>
                <c:pt idx="286">
                  <c:v>0.78758170607728895</c:v>
                </c:pt>
                <c:pt idx="287">
                  <c:v>0.35453373770142166</c:v>
                </c:pt>
                <c:pt idx="288">
                  <c:v>-0.19816541166917984</c:v>
                </c:pt>
                <c:pt idx="289">
                  <c:v>-0.67302432254885214</c:v>
                </c:pt>
                <c:pt idx="290">
                  <c:v>-0.90305135170922501</c:v>
                </c:pt>
                <c:pt idx="291">
                  <c:v>-0.81039850426650561</c:v>
                </c:pt>
                <c:pt idx="292">
                  <c:v>-0.4325183189859369</c:v>
                </c:pt>
                <c:pt idx="293">
                  <c:v>9.287863324772716E-2</c:v>
                </c:pt>
                <c:pt idx="294">
                  <c:v>0.5780566014237235</c:v>
                </c:pt>
                <c:pt idx="295">
                  <c:v>0.85233671884768936</c:v>
                </c:pt>
                <c:pt idx="296">
                  <c:v>0.82205840031837907</c:v>
                </c:pt>
                <c:pt idx="297">
                  <c:v>0.50238640965350256</c:v>
                </c:pt>
                <c:pt idx="298">
                  <c:v>1.0232264593906137E-2</c:v>
                </c:pt>
                <c:pt idx="299">
                  <c:v>-0.4785466614153806</c:v>
                </c:pt>
                <c:pt idx="300">
                  <c:v>-0.79198480117615622</c:v>
                </c:pt>
                <c:pt idx="301">
                  <c:v>-0.82242955697115305</c:v>
                </c:pt>
                <c:pt idx="302">
                  <c:v>-0.56334801829112013</c:v>
                </c:pt>
                <c:pt idx="303">
                  <c:v>-0.11000141739448088</c:v>
                </c:pt>
                <c:pt idx="304">
                  <c:v>0.3756196513202138</c:v>
                </c:pt>
                <c:pt idx="305">
                  <c:v>0.72267799170500269</c:v>
                </c:pt>
                <c:pt idx="306">
                  <c:v>0.81150777759420434</c:v>
                </c:pt>
                <c:pt idx="307">
                  <c:v>0.61471385817451207</c:v>
                </c:pt>
                <c:pt idx="308">
                  <c:v>0.20530074546491539</c:v>
                </c:pt>
                <c:pt idx="309">
                  <c:v>-0.27043935639934918</c:v>
                </c:pt>
                <c:pt idx="310">
                  <c:v>-0.64519993549770616</c:v>
                </c:pt>
                <c:pt idx="311">
                  <c:v>-0.7894165536389266</c:v>
                </c:pt>
                <c:pt idx="312">
                  <c:v>-0.65590314096320923</c:v>
                </c:pt>
                <c:pt idx="313">
                  <c:v>-0.29505270897090852</c:v>
                </c:pt>
                <c:pt idx="314">
                  <c:v>0.16419503957684542</c:v>
                </c:pt>
                <c:pt idx="315">
                  <c:v>0.56042666907561134</c:v>
                </c:pt>
                <c:pt idx="316">
                  <c:v>0.75640566833342759</c:v>
                </c:pt>
                <c:pt idx="317">
                  <c:v>0.68645014361539425</c:v>
                </c:pt>
                <c:pt idx="318">
                  <c:v>0.37824249156643541</c:v>
                </c:pt>
                <c:pt idx="319">
                  <c:v>-5.8087994564478246E-2</c:v>
                </c:pt>
                <c:pt idx="320">
                  <c:v>-0.46931671516183449</c:v>
                </c:pt>
                <c:pt idx="321">
                  <c:v>-0.71284837240889121</c:v>
                </c:pt>
                <c:pt idx="322">
                  <c:v>-0.70600947427109273</c:v>
                </c:pt>
                <c:pt idx="323">
                  <c:v>-0.45392947481934215</c:v>
                </c:pt>
                <c:pt idx="324">
                  <c:v>-4.6682037044414509E-2</c:v>
                </c:pt>
                <c:pt idx="325">
                  <c:v>0.37290024476217293</c:v>
                </c:pt>
                <c:pt idx="326">
                  <c:v>0.65923716379138209</c:v>
                </c:pt>
                <c:pt idx="327">
                  <c:v>0.71435997756287439</c:v>
                </c:pt>
                <c:pt idx="328">
                  <c:v>0.52125787368853072</c:v>
                </c:pt>
                <c:pt idx="329">
                  <c:v>0.14893043113143437</c:v>
                </c:pt>
                <c:pt idx="330">
                  <c:v>-0.27226742912593654</c:v>
                </c:pt>
                <c:pt idx="331">
                  <c:v>-0.59617821897791246</c:v>
                </c:pt>
                <c:pt idx="332">
                  <c:v>-0.71140723519719029</c:v>
                </c:pt>
                <c:pt idx="333">
                  <c:v>-0.57946641279844679</c:v>
                </c:pt>
                <c:pt idx="334">
                  <c:v>-0.24750107547771383</c:v>
                </c:pt>
                <c:pt idx="335">
                  <c:v>0.16855611329018896</c:v>
                </c:pt>
                <c:pt idx="336">
                  <c:v>0.52438453906005744</c:v>
                </c:pt>
                <c:pt idx="337">
                  <c:v>0.69718463353241544</c:v>
                </c:pt>
                <c:pt idx="338">
                  <c:v>0.62789693410263869</c:v>
                </c:pt>
                <c:pt idx="339">
                  <c:v>0.34127944180777925</c:v>
                </c:pt>
                <c:pt idx="340">
                  <c:v>-6.2938950581569272E-2</c:v>
                </c:pt>
                <c:pt idx="341">
                  <c:v>-0.44466788789321671</c:v>
                </c:pt>
                <c:pt idx="342">
                  <c:v>-0.67185298608266752</c:v>
                </c:pt>
                <c:pt idx="343">
                  <c:v>-0.66600183861007367</c:v>
                </c:pt>
                <c:pt idx="344">
                  <c:v>-0.42920518764730298</c:v>
                </c:pt>
                <c:pt idx="345">
                  <c:v>-4.3389856456036914E-2</c:v>
                </c:pt>
                <c:pt idx="346">
                  <c:v>0.35792961356475184</c:v>
                </c:pt>
                <c:pt idx="347">
                  <c:v>0.63569871521575627</c:v>
                </c:pt>
                <c:pt idx="348">
                  <c:v>0.69335027803120908</c:v>
                </c:pt>
                <c:pt idx="349">
                  <c:v>0.51028414550828527</c:v>
                </c:pt>
                <c:pt idx="350">
                  <c:v>0.1492280587886832</c:v>
                </c:pt>
                <c:pt idx="351">
                  <c:v>-0.26515045694294181</c:v>
                </c:pt>
                <c:pt idx="352">
                  <c:v>-0.58913061360453145</c:v>
                </c:pt>
                <c:pt idx="353">
                  <c:v>-0.70963302633604775</c:v>
                </c:pt>
                <c:pt idx="354">
                  <c:v>-0.58359956383964695</c:v>
                </c:pt>
                <c:pt idx="355">
                  <c:v>-0.25337895459982485</c:v>
                </c:pt>
                <c:pt idx="356">
                  <c:v>0.16737946253911565</c:v>
                </c:pt>
                <c:pt idx="357">
                  <c:v>0.53267522204950257</c:v>
                </c:pt>
                <c:pt idx="358">
                  <c:v>0.71466597614139382</c:v>
                </c:pt>
                <c:pt idx="359">
                  <c:v>0.64832247264417164</c:v>
                </c:pt>
                <c:pt idx="360">
                  <c:v>0.35466492027680052</c:v>
                </c:pt>
                <c:pt idx="361">
                  <c:v>-6.5722117068125779E-2</c:v>
                </c:pt>
                <c:pt idx="362">
                  <c:v>-0.46697087593561248</c:v>
                </c:pt>
                <c:pt idx="363">
                  <c:v>-0.70839222039439376</c:v>
                </c:pt>
                <c:pt idx="364">
                  <c:v>-0.70372105655824935</c:v>
                </c:pt>
                <c:pt idx="365">
                  <c:v>-0.45194072568115973</c:v>
                </c:pt>
                <c:pt idx="366">
                  <c:v>-3.8672150177923054E-2</c:v>
                </c:pt>
                <c:pt idx="367">
                  <c:v>0.39276048763855959</c:v>
                </c:pt>
                <c:pt idx="368">
                  <c:v>0.69088269581479722</c:v>
                </c:pt>
                <c:pt idx="369">
                  <c:v>0.74916892941372093</c:v>
                </c:pt>
                <c:pt idx="370">
                  <c:v>0.54410648314983023</c:v>
                </c:pt>
                <c:pt idx="371">
                  <c:v>0.14462296381024536</c:v>
                </c:pt>
                <c:pt idx="372">
                  <c:v>-0.31088314649016802</c:v>
                </c:pt>
                <c:pt idx="373">
                  <c:v>-0.66233538082069354</c:v>
                </c:pt>
                <c:pt idx="374">
                  <c:v>-0.78415221672296942</c:v>
                </c:pt>
                <c:pt idx="375">
                  <c:v>-0.63012008381347739</c:v>
                </c:pt>
                <c:pt idx="376">
                  <c:v>-0.25093234872775533</c:v>
                </c:pt>
                <c:pt idx="377">
                  <c:v>0.22226463128035173</c:v>
                </c:pt>
                <c:pt idx="378">
                  <c:v>0.62307305700655036</c:v>
                </c:pt>
                <c:pt idx="379">
                  <c:v>0.80827536600543526</c:v>
                </c:pt>
                <c:pt idx="380">
                  <c:v>0.7090089806154326</c:v>
                </c:pt>
                <c:pt idx="381">
                  <c:v>0.356398275500448</c:v>
                </c:pt>
                <c:pt idx="382">
                  <c:v>-0.12790694257009777</c:v>
                </c:pt>
                <c:pt idx="383">
                  <c:v>-0.57353965948459162</c:v>
                </c:pt>
                <c:pt idx="384">
                  <c:v>-0.82126561925948416</c:v>
                </c:pt>
                <c:pt idx="385">
                  <c:v>-0.77988118480296076</c:v>
                </c:pt>
                <c:pt idx="386">
                  <c:v>-0.45982825159382229</c:v>
                </c:pt>
                <c:pt idx="387">
                  <c:v>2.8876973173114717E-2</c:v>
                </c:pt>
                <c:pt idx="388">
                  <c:v>0.51429525735535608</c:v>
                </c:pt>
                <c:pt idx="389">
                  <c:v>0.82297609700945484</c:v>
                </c:pt>
                <c:pt idx="390">
                  <c:v>0.84193535155324506</c:v>
                </c:pt>
                <c:pt idx="391">
                  <c:v>0.56005280476116437</c:v>
                </c:pt>
                <c:pt idx="392">
                  <c:v>7.3705555093374703E-2</c:v>
                </c:pt>
                <c:pt idx="393">
                  <c:v>-0.44600972106336662</c:v>
                </c:pt>
                <c:pt idx="394">
                  <c:v>-0.81338745905695531</c:v>
                </c:pt>
                <c:pt idx="395">
                  <c:v>-0.89446984069836843</c:v>
                </c:pt>
                <c:pt idx="396">
                  <c:v>-0.6559387061477524</c:v>
                </c:pt>
                <c:pt idx="397">
                  <c:v>-0.17868075198920508</c:v>
                </c:pt>
                <c:pt idx="398">
                  <c:v>0.36945514823991554</c:v>
                </c:pt>
                <c:pt idx="399">
                  <c:v>0.79260812315853224</c:v>
                </c:pt>
                <c:pt idx="400">
                  <c:v>0.93689065009916639</c:v>
                </c:pt>
                <c:pt idx="401">
                  <c:v>0.74640178359418297</c:v>
                </c:pt>
                <c:pt idx="402">
                  <c:v>0.28486167361297715</c:v>
                </c:pt>
                <c:pt idx="403">
                  <c:v>-0.28549713367333374</c:v>
                </c:pt>
                <c:pt idx="404">
                  <c:v>-0.76087303915713611</c:v>
                </c:pt>
                <c:pt idx="405">
                  <c:v>-0.96871813196734402</c:v>
                </c:pt>
                <c:pt idx="406">
                  <c:v>-0.83041918026139339</c:v>
                </c:pt>
                <c:pt idx="407">
                  <c:v>-0.39104774305594653</c:v>
                </c:pt>
                <c:pt idx="408">
                  <c:v>0.19508498211682906</c:v>
                </c:pt>
                <c:pt idx="409">
                  <c:v>0.71854103242799616</c:v>
                </c:pt>
                <c:pt idx="410">
                  <c:v>0.98959241619436678</c:v>
                </c:pt>
                <c:pt idx="411">
                  <c:v>0.90704091996878877</c:v>
                </c:pt>
                <c:pt idx="412">
                  <c:v>0.49603832520349928</c:v>
                </c:pt>
                <c:pt idx="413">
                  <c:v>-9.924097459559339E-2</c:v>
                </c:pt>
                <c:pt idx="414">
                  <c:v>-0.66609074667660817</c:v>
                </c:pt>
                <c:pt idx="415">
                  <c:v>-0.99927747936616529</c:v>
                </c:pt>
                <c:pt idx="416">
                  <c:v>-0.97540064847889585</c:v>
                </c:pt>
                <c:pt idx="417">
                  <c:v>-0.59864630219475568</c:v>
                </c:pt>
                <c:pt idx="418">
                  <c:v>-9.5119042065505699E-4</c:v>
                </c:pt>
                <c:pt idx="419">
                  <c:v>0.60411523196288908</c:v>
                </c:pt>
                <c:pt idx="420">
                  <c:v>0.99766381345602118</c:v>
                </c:pt>
                <c:pt idx="421">
                  <c:v>1.0347254292765387</c:v>
                </c:pt>
                <c:pt idx="422">
                  <c:v>0.69771149604340144</c:v>
                </c:pt>
                <c:pt idx="423">
                  <c:v>0.10435865028673308</c:v>
                </c:pt>
                <c:pt idx="424">
                  <c:v>-0.5333152391441921</c:v>
                </c:pt>
                <c:pt idx="425">
                  <c:v>-0.98476966402067512</c:v>
                </c:pt>
                <c:pt idx="426">
                  <c:v>-1.0843444830837452</c:v>
                </c:pt>
                <c:pt idx="427">
                  <c:v>-0.79211378665290688</c:v>
                </c:pt>
                <c:pt idx="428">
                  <c:v>-0.20981218734462426</c:v>
                </c:pt>
                <c:pt idx="429">
                  <c:v>0.45449129655669618</c:v>
                </c:pt>
                <c:pt idx="430">
                  <c:v>0.96074082389966076</c:v>
                </c:pt>
                <c:pt idx="431">
                  <c:v>1.12369677229305</c:v>
                </c:pt>
                <c:pt idx="432">
                  <c:v>0.88078577690042414</c:v>
                </c:pt>
                <c:pt idx="433">
                  <c:v>0.31611944914907569</c:v>
                </c:pt>
                <c:pt idx="434">
                  <c:v>-0.36853465852242301</c:v>
                </c:pt>
                <c:pt idx="435">
                  <c:v>-0.92584898475049149</c:v>
                </c:pt>
                <c:pt idx="436">
                  <c:v>-1.1523373445626328</c:v>
                </c:pt>
                <c:pt idx="437">
                  <c:v>-0.96272486158813453</c:v>
                </c:pt>
                <c:pt idx="438">
                  <c:v>-0.42207843027590625</c:v>
                </c:pt>
                <c:pt idx="439">
                  <c:v>0.27641722802737012</c:v>
                </c:pt>
                <c:pt idx="440">
                  <c:v>0.88048866505865875</c:v>
                </c:pt>
                <c:pt idx="441">
                  <c:v>1.1699423638474735</c:v>
                </c:pt>
                <c:pt idx="442">
                  <c:v>1.0370045637981891</c:v>
                </c:pt>
                <c:pt idx="443">
                  <c:v>0.52649106327499806</c:v>
                </c:pt>
                <c:pt idx="444">
                  <c:v>-0.17918056751268466</c:v>
                </c:pt>
                <c:pt idx="445">
                  <c:v>-0.82517274935704099</c:v>
                </c:pt>
                <c:pt idx="446">
                  <c:v>-1.1763127719805384</c:v>
                </c:pt>
                <c:pt idx="447">
                  <c:v>-1.1027850104733812</c:v>
                </c:pt>
                <c:pt idx="448">
                  <c:v>-0.62817676509785914</c:v>
                </c:pt>
                <c:pt idx="449">
                  <c:v>7.792412203414284E-2</c:v>
                </c:pt>
                <c:pt idx="450">
                  <c:v>0.76052668909270593</c:v>
                </c:pt>
                <c:pt idx="451">
                  <c:v>1.1713765394033553</c:v>
                </c:pt>
                <c:pt idx="452">
                  <c:v>1.1593224287766861</c:v>
                </c:pt>
                <c:pt idx="453">
                  <c:v>0.72598578582993967</c:v>
                </c:pt>
                <c:pt idx="454">
                  <c:v>2.6207212051693546E-2</c:v>
                </c:pt>
                <c:pt idx="455">
                  <c:v>-0.68728143071061609</c:v>
                </c:pt>
                <c:pt idx="456">
                  <c:v>-1.1551894795968844</c:v>
                </c:pt>
                <c:pt idx="457">
                  <c:v>-1.2059775558550403</c:v>
                </c:pt>
                <c:pt idx="458">
                  <c:v>-0.81881220879670347</c:v>
                </c:pt>
                <c:pt idx="459">
                  <c:v>-0.1320360323146062</c:v>
                </c:pt>
                <c:pt idx="460">
                  <c:v>0.60626515091660504</c:v>
                </c:pt>
                <c:pt idx="461">
                  <c:v>1.1279346180041898</c:v>
                </c:pt>
                <c:pt idx="462">
                  <c:v>1.2422228669198059</c:v>
                </c:pt>
                <c:pt idx="463">
                  <c:v>0.90560645505090209</c:v>
                </c:pt>
                <c:pt idx="464">
                  <c:v>0.2383657430201746</c:v>
                </c:pt>
                <c:pt idx="465">
                  <c:v>-0.51839389256707236</c:v>
                </c:pt>
                <c:pt idx="466">
                  <c:v>-1.0899201225802502</c:v>
                </c:pt>
                <c:pt idx="467">
                  <c:v>-1.2676485399158415</c:v>
                </c:pt>
                <c:pt idx="468">
                  <c:v>-0.98538715085542128</c:v>
                </c:pt>
                <c:pt idx="469">
                  <c:v>-0.34399408491674266</c:v>
                </c:pt>
                <c:pt idx="470">
                  <c:v>0.42466120706563171</c:v>
                </c:pt>
                <c:pt idx="471">
                  <c:v>1.0415758193682738</c:v>
                </c:pt>
                <c:pt idx="472">
                  <c:v>1.2819670893380561</c:v>
                </c:pt>
                <c:pt idx="473">
                  <c:v>1.0572522239766786</c:v>
                </c:pt>
                <c:pt idx="474">
                  <c:v>0.44772672905843969</c:v>
                </c:pt>
                <c:pt idx="475">
                  <c:v>-0.32612692037807089</c:v>
                </c:pt>
                <c:pt idx="476">
                  <c:v>-0.98344833250007191</c:v>
                </c:pt>
                <c:pt idx="477">
                  <c:v>-1.2850166168007411</c:v>
                </c:pt>
                <c:pt idx="478">
                  <c:v>-1.1203891033235658</c:v>
                </c:pt>
                <c:pt idx="479">
                  <c:v>-0.54839078096179805</c:v>
                </c:pt>
                <c:pt idx="480">
                  <c:v>0.22390514968750524</c:v>
                </c:pt>
                <c:pt idx="481">
                  <c:v>0.91619490357265987</c:v>
                </c:pt>
                <c:pt idx="482">
                  <c:v>1.2767626416062592</c:v>
                </c:pt>
                <c:pt idx="483">
                  <c:v>1.1740839066066451</c:v>
                </c:pt>
                <c:pt idx="484">
                  <c:v>0.64484804240431204</c:v>
                </c:pt>
                <c:pt idx="485">
                  <c:v>-0.11915170618478794</c:v>
                </c:pt>
                <c:pt idx="486">
                  <c:v>-0.84057596028395221</c:v>
                </c:pt>
                <c:pt idx="487">
                  <c:v>-1.2572984906147555</c:v>
                </c:pt>
                <c:pt idx="488">
                  <c:v>-1.2177295121325251</c:v>
                </c:pt>
                <c:pt idx="489">
                  <c:v>-0.73600788091644453</c:v>
                </c:pt>
                <c:pt idx="490">
                  <c:v>1.3051026428199827E-2</c:v>
                </c:pt>
                <c:pt idx="491">
                  <c:v>0.75744651835416588</c:v>
                </c:pt>
                <c:pt idx="492">
                  <c:v>1.2268442430068633</c:v>
                </c:pt>
                <c:pt idx="493">
                  <c:v>1.25083242346738</c:v>
                </c:pt>
                <c:pt idx="494">
                  <c:v>0.82083956145245029</c:v>
                </c:pt>
                <c:pt idx="495">
                  <c:v>9.3197219960166278E-2</c:v>
                </c:pt>
                <c:pt idx="496">
                  <c:v>-0.66774651394972451</c:v>
                </c:pt>
                <c:pt idx="497">
                  <c:v>-1.185744241870653</c:v>
                </c:pt>
                <c:pt idx="498">
                  <c:v>-1.2730183493510894</c:v>
                </c:pt>
                <c:pt idx="499">
                  <c:v>-0.8983839008066381</c:v>
                </c:pt>
                <c:pt idx="500">
                  <c:v>-0.19839169483728247</c:v>
                </c:pt>
                <c:pt idx="501">
                  <c:v>0.57249017592020623</c:v>
                </c:pt>
                <c:pt idx="502">
                  <c:v>1.1344632007493676</c:v>
                </c:pt>
                <c:pt idx="503">
                  <c:v>1.2840364357704368</c:v>
                </c:pt>
                <c:pt idx="504">
                  <c:v>0.96776411300092746</c:v>
                </c:pt>
                <c:pt idx="505">
                  <c:v>0.30134297494786089</c:v>
                </c:pt>
                <c:pt idx="506">
                  <c:v>-0.47275455801603294</c:v>
                </c:pt>
                <c:pt idx="507">
                  <c:v>-1.0735809491725119</c:v>
                </c:pt>
                <c:pt idx="508">
                  <c:v>-1.2837621023400811</c:v>
                </c:pt>
                <c:pt idx="509">
                  <c:v>-1.0281957230146535</c:v>
                </c:pt>
                <c:pt idx="510">
                  <c:v>-0.40088700061204458</c:v>
                </c:pt>
                <c:pt idx="511">
                  <c:v>0.36966736075049528</c:v>
                </c:pt>
                <c:pt idx="512">
                  <c:v>1.0037858765820635</c:v>
                </c:pt>
                <c:pt idx="513">
                  <c:v>1.2721984509202888</c:v>
                </c:pt>
                <c:pt idx="514">
                  <c:v>1.0789954367641852</c:v>
                </c:pt>
                <c:pt idx="515">
                  <c:v>0.49589823763054924</c:v>
                </c:pt>
                <c:pt idx="516">
                  <c:v>-0.26439418060487585</c:v>
                </c:pt>
                <c:pt idx="517">
                  <c:v>-0.92586714878312903</c:v>
                </c:pt>
                <c:pt idx="518">
                  <c:v>-1.249476230544512</c:v>
                </c:pt>
                <c:pt idx="519">
                  <c:v>-1.119588867039869</c:v>
                </c:pt>
                <c:pt idx="520">
                  <c:v>-0.58530240358524688</c:v>
                </c:pt>
                <c:pt idx="521">
                  <c:v>0.15812533074711793</c:v>
                </c:pt>
                <c:pt idx="522">
                  <c:v>0.84070578492595138</c:v>
                </c:pt>
                <c:pt idx="523">
                  <c:v>1.2158523590533612</c:v>
                </c:pt>
                <c:pt idx="524">
                  <c:v>1.1495170280437599</c:v>
                </c:pt>
                <c:pt idx="525">
                  <c:v>0.66808861464188307</c:v>
                </c:pt>
                <c:pt idx="526">
                  <c:v>-5.2062382281418448E-2</c:v>
                </c:pt>
                <c:pt idx="527">
                  <c:v>-0.74926469591208811</c:v>
                </c:pt>
                <c:pt idx="528">
                  <c:v>-1.1717070181506539</c:v>
                </c:pt>
                <c:pt idx="529">
                  <c:v>-1.1684415250956464</c:v>
                </c:pt>
                <c:pt idx="530">
                  <c:v>-0.7433208155106964</c:v>
                </c:pt>
                <c:pt idx="531">
                  <c:v>-5.2595421793951547E-2</c:v>
                </c:pt>
                <c:pt idx="532">
                  <c:v>0.65257779685817385</c:v>
                </c:pt>
                <c:pt idx="533">
                  <c:v>1.1175393547273613</c:v>
                </c:pt>
                <c:pt idx="534">
                  <c:v>1.1761483808272433</c:v>
                </c:pt>
                <c:pt idx="535">
                  <c:v>0.81014836332877638</c:v>
                </c:pt>
                <c:pt idx="536">
                  <c:v>0.15466472630601338</c:v>
                </c:pt>
                <c:pt idx="537">
                  <c:v>-0.55173831672292151</c:v>
                </c:pt>
                <c:pt idx="538">
                  <c:v>-1.0539618370585346</c:v>
                </c:pt>
                <c:pt idx="539">
                  <c:v>-1.1725504546026662</c:v>
                </c:pt>
                <c:pt idx="540">
                  <c:v>-0.86781564579270576</c:v>
                </c:pt>
                <c:pt idx="541">
                  <c:v>-0.25299144398359175</c:v>
                </c:pt>
                <c:pt idx="542">
                  <c:v>0.44788643727793431</c:v>
                </c:pt>
                <c:pt idx="543">
                  <c:v>0.98169332968633283</c:v>
                </c:pt>
                <c:pt idx="544">
                  <c:v>1.1576884278087256</c:v>
                </c:pt>
                <c:pt idx="545">
                  <c:v>0.91567062479013972</c:v>
                </c:pt>
                <c:pt idx="546">
                  <c:v>0.34646380460541198</c:v>
                </c:pt>
                <c:pt idx="547">
                  <c:v>-0.34219640118820915</c:v>
                </c:pt>
                <c:pt idx="548">
                  <c:v>-0.90155096529194689</c:v>
                </c:pt>
                <c:pt idx="549">
                  <c:v>-1.1317303438745907</c:v>
                </c:pt>
                <c:pt idx="550">
                  <c:v>-0.95317220892829824</c:v>
                </c:pt>
                <c:pt idx="551">
                  <c:v>-0.43402492567246631</c:v>
                </c:pt>
                <c:pt idx="552">
                  <c:v>0.23586323496962563</c:v>
                </c:pt>
                <c:pt idx="553">
                  <c:v>0.81444090545921288</c:v>
                </c:pt>
                <c:pt idx="554">
                  <c:v>1.0949697082218308</c:v>
                </c:pt>
                <c:pt idx="555">
                  <c:v>0.9798963715998974</c:v>
                </c:pt>
                <c:pt idx="556">
                  <c:v>0.51468476247200667</c:v>
                </c:pt>
                <c:pt idx="557">
                  <c:v>-0.13008923694500846</c:v>
                </c:pt>
                <c:pt idx="558">
                  <c:v>-0.72134809479726036</c:v>
                </c:pt>
                <c:pt idx="559">
                  <c:v>-1.0478221696283596</c:v>
                </c:pt>
                <c:pt idx="560">
                  <c:v>-0.99554094540876104</c:v>
                </c:pt>
                <c:pt idx="561">
                  <c:v>-0.58753130241235851</c:v>
                </c:pt>
                <c:pt idx="562">
                  <c:v>2.6070382979310136E-2</c:v>
                </c:pt>
                <c:pt idx="563">
                  <c:v>0.62332512427187869</c:v>
                </c:pt>
                <c:pt idx="564">
                  <c:v>0.99082082052996279</c:v>
                </c:pt>
                <c:pt idx="565">
                  <c:v>0.99992903874599948</c:v>
                </c:pt>
                <c:pt idx="566">
                  <c:v>0.65174087705665673</c:v>
                </c:pt>
                <c:pt idx="567">
                  <c:v>7.5017196298548416E-2</c:v>
                </c:pt>
                <c:pt idx="568">
                  <c:v>-0.5214803296664241</c:v>
                </c:pt>
                <c:pt idx="569">
                  <c:v>-0.92461016939805896</c:v>
                </c:pt>
                <c:pt idx="570">
                  <c:v>-0.9930110358854185</c:v>
                </c:pt>
                <c:pt idx="571">
                  <c:v>-0.70658747525853294</c:v>
                </c:pt>
                <c:pt idx="572">
                  <c:v>-0.17203051388496016</c:v>
                </c:pt>
                <c:pt idx="573">
                  <c:v>0.41696525974124465</c:v>
                </c:pt>
                <c:pt idx="574">
                  <c:v>0.8499388533478518</c:v>
                </c:pt>
                <c:pt idx="575">
                  <c:v>0.97486515798353401</c:v>
                </c:pt>
                <c:pt idx="576">
                  <c:v>0.75145095209635482</c:v>
                </c:pt>
                <c:pt idx="577">
                  <c:v>0.26387265004007476</c:v>
                </c:pt>
                <c:pt idx="578">
                  <c:v>-0.3109616557888219</c:v>
                </c:pt>
                <c:pt idx="579">
                  <c:v>-0.76765117337455879</c:v>
                </c:pt>
                <c:pt idx="580">
                  <c:v>-0.94569657864085632</c:v>
                </c:pt>
                <c:pt idx="581">
                  <c:v>-0.7858240407888919</c:v>
                </c:pt>
                <c:pt idx="582">
                  <c:v>-0.34950515504786067</c:v>
                </c:pt>
                <c:pt idx="583">
                  <c:v>0.20466808980504098</c:v>
                </c:pt>
                <c:pt idx="584">
                  <c:v>0.67867754792742574</c:v>
                </c:pt>
                <c:pt idx="585">
                  <c:v>0.90583510402487799</c:v>
                </c:pt>
                <c:pt idx="586">
                  <c:v>0.80931808830950114</c:v>
                </c:pt>
                <c:pt idx="587">
                  <c:v>0.42795979086156388</c:v>
                </c:pt>
                <c:pt idx="588">
                  <c:v>-9.928641235688393E-2</c:v>
                </c:pt>
                <c:pt idx="589">
                  <c:v>-0.5840239927630605</c:v>
                </c:pt>
                <c:pt idx="590">
                  <c:v>-0.85573144378510346</c:v>
                </c:pt>
                <c:pt idx="591">
                  <c:v>-0.82166744984632545</c:v>
                </c:pt>
                <c:pt idx="592">
                  <c:v>-0.49834947887334829</c:v>
                </c:pt>
                <c:pt idx="593">
                  <c:v>-3.991836619810063E-3</c:v>
                </c:pt>
                <c:pt idx="594">
                  <c:v>0.4847607460270108</c:v>
                </c:pt>
                <c:pt idx="595">
                  <c:v>0.7959521149247889</c:v>
                </c:pt>
                <c:pt idx="596">
                  <c:v>0.82273249242133251</c:v>
                </c:pt>
                <c:pt idx="597">
                  <c:v>0.55987833002196397</c:v>
                </c:pt>
                <c:pt idx="598">
                  <c:v>0.10399890044138604</c:v>
                </c:pt>
                <c:pt idx="599">
                  <c:v>-0.38201016717976044</c:v>
                </c:pt>
                <c:pt idx="600">
                  <c:v>-0.72717303625077967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0128"/>
        <c:axId val="78002048"/>
      </c:scatterChart>
      <c:valAx>
        <c:axId val="78000128"/>
        <c:scaling>
          <c:orientation val="minMax"/>
          <c:max val="3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</a:t>
                </a:r>
                <a:r>
                  <a:rPr lang="en-US" i="1"/>
                  <a:t>t</a:t>
                </a:r>
                <a:r>
                  <a:rPr lang="en-US"/>
                  <a:t> in Tagen</a:t>
                </a:r>
              </a:p>
            </c:rich>
          </c:tx>
          <c:layout>
            <c:manualLayout>
              <c:xMode val="edge"/>
              <c:yMode val="edge"/>
              <c:x val="0.79321777635298352"/>
              <c:y val="0.46980089272280456"/>
            </c:manualLayout>
          </c:layout>
          <c:overlay val="0"/>
          <c:spPr>
            <a:solidFill>
              <a:schemeClr val="bg1"/>
            </a:solidFill>
          </c:spPr>
        </c:title>
        <c:numFmt formatCode="0" sourceLinked="0"/>
        <c:majorTickMark val="out"/>
        <c:minorTickMark val="out"/>
        <c:tickLblPos val="nextTo"/>
        <c:crossAx val="78002048"/>
        <c:crosses val="autoZero"/>
        <c:crossBetween val="midCat"/>
        <c:majorUnit val="2"/>
        <c:minorUnit val="1"/>
      </c:valAx>
      <c:valAx>
        <c:axId val="78002048"/>
        <c:scaling>
          <c:orientation val="minMax"/>
          <c:max val="1.6"/>
          <c:min val="-1.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Wasserhöhe </a:t>
                </a:r>
                <a:r>
                  <a:rPr lang="en-US" sz="1100" i="1"/>
                  <a:t>h</a:t>
                </a:r>
                <a:r>
                  <a:rPr lang="en-US" sz="1100"/>
                  <a:t> in m</a:t>
                </a:r>
              </a:p>
            </c:rich>
          </c:tx>
          <c:layout>
            <c:manualLayout>
              <c:xMode val="edge"/>
              <c:yMode val="edge"/>
              <c:x val="2.3076923076923078E-2"/>
              <c:y val="0.21891569286323287"/>
            </c:manualLayout>
          </c:layout>
          <c:overlay val="0"/>
          <c:spPr>
            <a:solidFill>
              <a:schemeClr val="bg1"/>
            </a:solidFill>
          </c:spPr>
        </c:title>
        <c:numFmt formatCode="#,##0.0" sourceLinked="0"/>
        <c:majorTickMark val="out"/>
        <c:minorTickMark val="out"/>
        <c:tickLblPos val="nextTo"/>
        <c:crossAx val="78000128"/>
        <c:crosses val="autoZero"/>
        <c:crossBetween val="midCat"/>
        <c:majorUnit val="0.4"/>
        <c:minorUnit val="0.1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u="sng"/>
              <a:t>Diagramm</a:t>
            </a:r>
            <a:r>
              <a:rPr lang="en-US" sz="1200" u="sng" baseline="0"/>
              <a:t> 4</a:t>
            </a:r>
            <a:r>
              <a:rPr lang="en-US" sz="1200" u="sng"/>
              <a:t>b</a:t>
            </a:r>
            <a:r>
              <a:rPr lang="en-US" sz="1200"/>
              <a:t>   Simulation eines zusammengesetzten Gezeitensignals </a:t>
            </a:r>
            <a:r>
              <a:rPr lang="en-US" sz="1200" b="1" i="0" baseline="0">
                <a:effectLst/>
              </a:rPr>
              <a:t>(M2+S2+K1)</a:t>
            </a:r>
            <a:endParaRPr lang="en-US" sz="1200"/>
          </a:p>
        </c:rich>
      </c:tx>
      <c:layout>
        <c:manualLayout>
          <c:xMode val="edge"/>
          <c:yMode val="edge"/>
          <c:x val="0.14572733345744857"/>
          <c:y val="4.24628450106157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62426812033111"/>
          <c:y val="0.21255261882073659"/>
          <c:w val="0.83973692711488002"/>
          <c:h val="0.6946155775114099"/>
        </c:manualLayout>
      </c:layout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none"/>
          </c:marker>
          <c:xVal>
            <c:numRef>
              <c:f>Wasserstände!$F$144:$F$744</c:f>
              <c:numCache>
                <c:formatCode>0.00</c:formatCode>
                <c:ptCount val="601"/>
                <c:pt idx="0">
                  <c:v>4.9999999999999902</c:v>
                </c:pt>
                <c:pt idx="1">
                  <c:v>5.0499999999999901</c:v>
                </c:pt>
                <c:pt idx="2">
                  <c:v>5.0999999999999899</c:v>
                </c:pt>
                <c:pt idx="3">
                  <c:v>5.1499999999999897</c:v>
                </c:pt>
                <c:pt idx="4">
                  <c:v>5.1999999999999895</c:v>
                </c:pt>
                <c:pt idx="5">
                  <c:v>5.2499999999999893</c:v>
                </c:pt>
                <c:pt idx="6">
                  <c:v>5.2999999999999892</c:v>
                </c:pt>
                <c:pt idx="7">
                  <c:v>5.349999999999989</c:v>
                </c:pt>
                <c:pt idx="8">
                  <c:v>5.3999999999999888</c:v>
                </c:pt>
                <c:pt idx="9">
                  <c:v>5.4499999999999886</c:v>
                </c:pt>
                <c:pt idx="10">
                  <c:v>5.4999999999999885</c:v>
                </c:pt>
                <c:pt idx="11">
                  <c:v>5.5499999999999883</c:v>
                </c:pt>
                <c:pt idx="12">
                  <c:v>5.5999999999999881</c:v>
                </c:pt>
                <c:pt idx="13">
                  <c:v>5.6499999999999879</c:v>
                </c:pt>
                <c:pt idx="14">
                  <c:v>5.6999999999999877</c:v>
                </c:pt>
                <c:pt idx="15">
                  <c:v>5.7499999999999876</c:v>
                </c:pt>
                <c:pt idx="16">
                  <c:v>5.7999999999999874</c:v>
                </c:pt>
                <c:pt idx="17">
                  <c:v>5.8499999999999872</c:v>
                </c:pt>
                <c:pt idx="18">
                  <c:v>5.899999999999987</c:v>
                </c:pt>
                <c:pt idx="19">
                  <c:v>5.9499999999999869</c:v>
                </c:pt>
                <c:pt idx="20">
                  <c:v>5.9999999999999867</c:v>
                </c:pt>
                <c:pt idx="21">
                  <c:v>6.0499999999999865</c:v>
                </c:pt>
                <c:pt idx="22">
                  <c:v>6.0999999999999863</c:v>
                </c:pt>
                <c:pt idx="23">
                  <c:v>6.1499999999999861</c:v>
                </c:pt>
                <c:pt idx="24">
                  <c:v>6.199999999999986</c:v>
                </c:pt>
                <c:pt idx="25">
                  <c:v>6.2499999999999858</c:v>
                </c:pt>
                <c:pt idx="26">
                  <c:v>6.2999999999999856</c:v>
                </c:pt>
                <c:pt idx="27">
                  <c:v>6.3499999999999854</c:v>
                </c:pt>
                <c:pt idx="28">
                  <c:v>6.3999999999999853</c:v>
                </c:pt>
                <c:pt idx="29">
                  <c:v>6.4499999999999851</c:v>
                </c:pt>
                <c:pt idx="30">
                  <c:v>6.4999999999999849</c:v>
                </c:pt>
                <c:pt idx="31">
                  <c:v>6.5499999999999847</c:v>
                </c:pt>
                <c:pt idx="32">
                  <c:v>6.5999999999999845</c:v>
                </c:pt>
                <c:pt idx="33">
                  <c:v>6.6499999999999844</c:v>
                </c:pt>
                <c:pt idx="34">
                  <c:v>6.6999999999999842</c:v>
                </c:pt>
                <c:pt idx="35">
                  <c:v>6.749999999999984</c:v>
                </c:pt>
                <c:pt idx="36">
                  <c:v>6.7999999999999838</c:v>
                </c:pt>
                <c:pt idx="37">
                  <c:v>6.8499999999999837</c:v>
                </c:pt>
                <c:pt idx="38">
                  <c:v>6.8999999999999835</c:v>
                </c:pt>
                <c:pt idx="39">
                  <c:v>6.9499999999999833</c:v>
                </c:pt>
                <c:pt idx="40">
                  <c:v>6.9999999999999831</c:v>
                </c:pt>
                <c:pt idx="41">
                  <c:v>7.0499999999999829</c:v>
                </c:pt>
                <c:pt idx="42">
                  <c:v>7.0999999999999828</c:v>
                </c:pt>
                <c:pt idx="43">
                  <c:v>7.1499999999999826</c:v>
                </c:pt>
                <c:pt idx="44">
                  <c:v>7.1999999999999824</c:v>
                </c:pt>
                <c:pt idx="45">
                  <c:v>7.2499999999999822</c:v>
                </c:pt>
                <c:pt idx="46">
                  <c:v>7.2999999999999821</c:v>
                </c:pt>
                <c:pt idx="47">
                  <c:v>7.3499999999999819</c:v>
                </c:pt>
                <c:pt idx="48">
                  <c:v>7.3999999999999817</c:v>
                </c:pt>
                <c:pt idx="49">
                  <c:v>7.4499999999999815</c:v>
                </c:pt>
                <c:pt idx="50">
                  <c:v>7.4999999999999813</c:v>
                </c:pt>
                <c:pt idx="51">
                  <c:v>7.5499999999999812</c:v>
                </c:pt>
                <c:pt idx="52">
                  <c:v>7.599999999999981</c:v>
                </c:pt>
                <c:pt idx="53">
                  <c:v>7.6499999999999808</c:v>
                </c:pt>
                <c:pt idx="54">
                  <c:v>7.6999999999999806</c:v>
                </c:pt>
                <c:pt idx="55">
                  <c:v>7.7499999999999805</c:v>
                </c:pt>
                <c:pt idx="56">
                  <c:v>7.7999999999999803</c:v>
                </c:pt>
                <c:pt idx="57">
                  <c:v>7.8499999999999801</c:v>
                </c:pt>
                <c:pt idx="58">
                  <c:v>7.8999999999999799</c:v>
                </c:pt>
                <c:pt idx="59">
                  <c:v>7.9499999999999797</c:v>
                </c:pt>
                <c:pt idx="60">
                  <c:v>7.9999999999999796</c:v>
                </c:pt>
                <c:pt idx="61">
                  <c:v>8.0499999999999794</c:v>
                </c:pt>
                <c:pt idx="62">
                  <c:v>8.0999999999999801</c:v>
                </c:pt>
                <c:pt idx="63">
                  <c:v>8.1499999999999808</c:v>
                </c:pt>
                <c:pt idx="64">
                  <c:v>8.1999999999999815</c:v>
                </c:pt>
                <c:pt idx="65">
                  <c:v>8.2499999999999822</c:v>
                </c:pt>
                <c:pt idx="66">
                  <c:v>8.2999999999999829</c:v>
                </c:pt>
                <c:pt idx="67">
                  <c:v>8.3499999999999837</c:v>
                </c:pt>
                <c:pt idx="68">
                  <c:v>8.3999999999999844</c:v>
                </c:pt>
                <c:pt idx="69">
                  <c:v>8.4499999999999851</c:v>
                </c:pt>
                <c:pt idx="70">
                  <c:v>8.4999999999999858</c:v>
                </c:pt>
                <c:pt idx="71">
                  <c:v>8.5499999999999865</c:v>
                </c:pt>
                <c:pt idx="72">
                  <c:v>8.5999999999999872</c:v>
                </c:pt>
                <c:pt idx="73">
                  <c:v>8.6499999999999879</c:v>
                </c:pt>
                <c:pt idx="74">
                  <c:v>8.6999999999999886</c:v>
                </c:pt>
                <c:pt idx="75">
                  <c:v>8.7499999999999893</c:v>
                </c:pt>
                <c:pt idx="76">
                  <c:v>8.7999999999999901</c:v>
                </c:pt>
                <c:pt idx="77">
                  <c:v>8.8499999999999908</c:v>
                </c:pt>
                <c:pt idx="78">
                  <c:v>8.8999999999999915</c:v>
                </c:pt>
                <c:pt idx="79">
                  <c:v>8.9499999999999922</c:v>
                </c:pt>
                <c:pt idx="80">
                  <c:v>8.9999999999999929</c:v>
                </c:pt>
                <c:pt idx="81">
                  <c:v>9.0499999999999936</c:v>
                </c:pt>
                <c:pt idx="82">
                  <c:v>9.0999999999999943</c:v>
                </c:pt>
                <c:pt idx="83">
                  <c:v>9.149999999999995</c:v>
                </c:pt>
                <c:pt idx="84">
                  <c:v>9.1999999999999957</c:v>
                </c:pt>
                <c:pt idx="85">
                  <c:v>9.2499999999999964</c:v>
                </c:pt>
                <c:pt idx="86">
                  <c:v>9.2999999999999972</c:v>
                </c:pt>
                <c:pt idx="87">
                  <c:v>9.3499999999999979</c:v>
                </c:pt>
                <c:pt idx="88">
                  <c:v>9.3999999999999986</c:v>
                </c:pt>
                <c:pt idx="89">
                  <c:v>9.4499999999999993</c:v>
                </c:pt>
                <c:pt idx="90">
                  <c:v>9.5</c:v>
                </c:pt>
                <c:pt idx="91">
                  <c:v>9.5500000000000007</c:v>
                </c:pt>
                <c:pt idx="92">
                  <c:v>9.6000000000000014</c:v>
                </c:pt>
                <c:pt idx="93">
                  <c:v>9.6500000000000021</c:v>
                </c:pt>
                <c:pt idx="94">
                  <c:v>9.7000000000000028</c:v>
                </c:pt>
                <c:pt idx="95">
                  <c:v>9.7500000000000036</c:v>
                </c:pt>
                <c:pt idx="96">
                  <c:v>9.8000000000000043</c:v>
                </c:pt>
                <c:pt idx="97">
                  <c:v>9.850000000000005</c:v>
                </c:pt>
                <c:pt idx="98">
                  <c:v>9.9000000000000057</c:v>
                </c:pt>
                <c:pt idx="99">
                  <c:v>9.9500000000000064</c:v>
                </c:pt>
                <c:pt idx="100">
                  <c:v>10.000000000000007</c:v>
                </c:pt>
                <c:pt idx="101">
                  <c:v>10.050000000000008</c:v>
                </c:pt>
                <c:pt idx="102">
                  <c:v>10.100000000000009</c:v>
                </c:pt>
                <c:pt idx="103">
                  <c:v>10.150000000000009</c:v>
                </c:pt>
                <c:pt idx="104">
                  <c:v>10.20000000000001</c:v>
                </c:pt>
                <c:pt idx="105">
                  <c:v>10.250000000000011</c:v>
                </c:pt>
                <c:pt idx="106">
                  <c:v>10.300000000000011</c:v>
                </c:pt>
                <c:pt idx="107">
                  <c:v>10.350000000000012</c:v>
                </c:pt>
                <c:pt idx="108">
                  <c:v>10.400000000000013</c:v>
                </c:pt>
                <c:pt idx="109">
                  <c:v>10.450000000000014</c:v>
                </c:pt>
                <c:pt idx="110">
                  <c:v>10.500000000000014</c:v>
                </c:pt>
                <c:pt idx="111">
                  <c:v>10.550000000000015</c:v>
                </c:pt>
                <c:pt idx="112">
                  <c:v>10.600000000000016</c:v>
                </c:pt>
                <c:pt idx="113">
                  <c:v>10.650000000000016</c:v>
                </c:pt>
                <c:pt idx="114">
                  <c:v>10.700000000000017</c:v>
                </c:pt>
                <c:pt idx="115">
                  <c:v>10.750000000000018</c:v>
                </c:pt>
                <c:pt idx="116">
                  <c:v>10.800000000000018</c:v>
                </c:pt>
                <c:pt idx="117">
                  <c:v>10.850000000000019</c:v>
                </c:pt>
                <c:pt idx="118">
                  <c:v>10.90000000000002</c:v>
                </c:pt>
                <c:pt idx="119">
                  <c:v>10.950000000000021</c:v>
                </c:pt>
                <c:pt idx="120">
                  <c:v>11.000000000000021</c:v>
                </c:pt>
                <c:pt idx="121">
                  <c:v>11.050000000000022</c:v>
                </c:pt>
                <c:pt idx="122">
                  <c:v>11.100000000000023</c:v>
                </c:pt>
                <c:pt idx="123">
                  <c:v>11.150000000000023</c:v>
                </c:pt>
                <c:pt idx="124">
                  <c:v>11.200000000000024</c:v>
                </c:pt>
                <c:pt idx="125">
                  <c:v>11.250000000000025</c:v>
                </c:pt>
                <c:pt idx="126">
                  <c:v>11.300000000000026</c:v>
                </c:pt>
                <c:pt idx="127">
                  <c:v>11.350000000000026</c:v>
                </c:pt>
                <c:pt idx="128">
                  <c:v>11.400000000000027</c:v>
                </c:pt>
                <c:pt idx="129">
                  <c:v>11.450000000000028</c:v>
                </c:pt>
                <c:pt idx="130">
                  <c:v>11.500000000000028</c:v>
                </c:pt>
                <c:pt idx="131">
                  <c:v>11.550000000000029</c:v>
                </c:pt>
                <c:pt idx="132">
                  <c:v>11.60000000000003</c:v>
                </c:pt>
                <c:pt idx="133">
                  <c:v>11.650000000000031</c:v>
                </c:pt>
                <c:pt idx="134">
                  <c:v>11.700000000000031</c:v>
                </c:pt>
                <c:pt idx="135">
                  <c:v>11.750000000000032</c:v>
                </c:pt>
                <c:pt idx="136">
                  <c:v>11.800000000000033</c:v>
                </c:pt>
                <c:pt idx="137">
                  <c:v>11.850000000000033</c:v>
                </c:pt>
                <c:pt idx="138">
                  <c:v>11.900000000000034</c:v>
                </c:pt>
                <c:pt idx="139">
                  <c:v>11.950000000000035</c:v>
                </c:pt>
                <c:pt idx="140">
                  <c:v>12.000000000000036</c:v>
                </c:pt>
                <c:pt idx="141">
                  <c:v>12.050000000000036</c:v>
                </c:pt>
                <c:pt idx="142">
                  <c:v>12.100000000000037</c:v>
                </c:pt>
                <c:pt idx="143">
                  <c:v>12.150000000000038</c:v>
                </c:pt>
                <c:pt idx="144">
                  <c:v>12.200000000000038</c:v>
                </c:pt>
                <c:pt idx="145">
                  <c:v>12.250000000000039</c:v>
                </c:pt>
                <c:pt idx="146">
                  <c:v>12.30000000000004</c:v>
                </c:pt>
                <c:pt idx="147">
                  <c:v>12.350000000000041</c:v>
                </c:pt>
                <c:pt idx="148">
                  <c:v>12.400000000000041</c:v>
                </c:pt>
                <c:pt idx="149">
                  <c:v>12.450000000000042</c:v>
                </c:pt>
                <c:pt idx="150">
                  <c:v>12.500000000000043</c:v>
                </c:pt>
                <c:pt idx="151">
                  <c:v>12.550000000000043</c:v>
                </c:pt>
                <c:pt idx="152">
                  <c:v>12.600000000000044</c:v>
                </c:pt>
                <c:pt idx="153">
                  <c:v>12.650000000000045</c:v>
                </c:pt>
                <c:pt idx="154">
                  <c:v>12.700000000000045</c:v>
                </c:pt>
                <c:pt idx="155">
                  <c:v>12.750000000000046</c:v>
                </c:pt>
                <c:pt idx="156">
                  <c:v>12.800000000000047</c:v>
                </c:pt>
                <c:pt idx="157">
                  <c:v>12.850000000000048</c:v>
                </c:pt>
                <c:pt idx="158">
                  <c:v>12.900000000000048</c:v>
                </c:pt>
                <c:pt idx="159">
                  <c:v>12.950000000000049</c:v>
                </c:pt>
                <c:pt idx="160">
                  <c:v>13.00000000000005</c:v>
                </c:pt>
                <c:pt idx="161">
                  <c:v>13.05000000000005</c:v>
                </c:pt>
                <c:pt idx="162">
                  <c:v>13.100000000000051</c:v>
                </c:pt>
                <c:pt idx="163">
                  <c:v>13.150000000000052</c:v>
                </c:pt>
                <c:pt idx="164">
                  <c:v>13.200000000000053</c:v>
                </c:pt>
                <c:pt idx="165">
                  <c:v>13.250000000000053</c:v>
                </c:pt>
                <c:pt idx="166">
                  <c:v>13.300000000000054</c:v>
                </c:pt>
                <c:pt idx="167">
                  <c:v>13.350000000000055</c:v>
                </c:pt>
                <c:pt idx="168">
                  <c:v>13.400000000000055</c:v>
                </c:pt>
                <c:pt idx="169">
                  <c:v>13.450000000000056</c:v>
                </c:pt>
                <c:pt idx="170">
                  <c:v>13.500000000000057</c:v>
                </c:pt>
                <c:pt idx="171">
                  <c:v>13.550000000000058</c:v>
                </c:pt>
                <c:pt idx="172">
                  <c:v>13.600000000000058</c:v>
                </c:pt>
                <c:pt idx="173">
                  <c:v>13.650000000000059</c:v>
                </c:pt>
                <c:pt idx="174">
                  <c:v>13.70000000000006</c:v>
                </c:pt>
                <c:pt idx="175">
                  <c:v>13.75000000000006</c:v>
                </c:pt>
                <c:pt idx="176">
                  <c:v>13.800000000000061</c:v>
                </c:pt>
                <c:pt idx="177">
                  <c:v>13.850000000000062</c:v>
                </c:pt>
                <c:pt idx="178">
                  <c:v>13.900000000000063</c:v>
                </c:pt>
                <c:pt idx="179">
                  <c:v>13.950000000000063</c:v>
                </c:pt>
                <c:pt idx="180">
                  <c:v>14.000000000000064</c:v>
                </c:pt>
                <c:pt idx="181">
                  <c:v>14.050000000000065</c:v>
                </c:pt>
                <c:pt idx="182">
                  <c:v>14.100000000000065</c:v>
                </c:pt>
                <c:pt idx="183">
                  <c:v>14.150000000000066</c:v>
                </c:pt>
                <c:pt idx="184">
                  <c:v>14.200000000000067</c:v>
                </c:pt>
                <c:pt idx="185">
                  <c:v>14.250000000000068</c:v>
                </c:pt>
                <c:pt idx="186">
                  <c:v>14.300000000000068</c:v>
                </c:pt>
                <c:pt idx="187">
                  <c:v>14.350000000000069</c:v>
                </c:pt>
                <c:pt idx="188">
                  <c:v>14.40000000000007</c:v>
                </c:pt>
                <c:pt idx="189">
                  <c:v>14.45000000000007</c:v>
                </c:pt>
                <c:pt idx="190">
                  <c:v>14.500000000000071</c:v>
                </c:pt>
                <c:pt idx="191">
                  <c:v>14.550000000000072</c:v>
                </c:pt>
                <c:pt idx="192">
                  <c:v>14.600000000000072</c:v>
                </c:pt>
                <c:pt idx="193">
                  <c:v>14.650000000000073</c:v>
                </c:pt>
                <c:pt idx="194">
                  <c:v>14.700000000000074</c:v>
                </c:pt>
                <c:pt idx="195">
                  <c:v>14.750000000000075</c:v>
                </c:pt>
                <c:pt idx="196">
                  <c:v>14.800000000000075</c:v>
                </c:pt>
                <c:pt idx="197">
                  <c:v>14.850000000000076</c:v>
                </c:pt>
                <c:pt idx="198">
                  <c:v>14.900000000000077</c:v>
                </c:pt>
                <c:pt idx="199">
                  <c:v>14.950000000000077</c:v>
                </c:pt>
                <c:pt idx="200">
                  <c:v>15.000000000000078</c:v>
                </c:pt>
                <c:pt idx="201">
                  <c:v>15.050000000000079</c:v>
                </c:pt>
                <c:pt idx="202">
                  <c:v>15.10000000000008</c:v>
                </c:pt>
                <c:pt idx="203">
                  <c:v>15.15000000000008</c:v>
                </c:pt>
                <c:pt idx="204">
                  <c:v>15.200000000000081</c:v>
                </c:pt>
                <c:pt idx="205">
                  <c:v>15.250000000000082</c:v>
                </c:pt>
                <c:pt idx="206">
                  <c:v>15.300000000000082</c:v>
                </c:pt>
                <c:pt idx="207">
                  <c:v>15.350000000000083</c:v>
                </c:pt>
                <c:pt idx="208">
                  <c:v>15.400000000000084</c:v>
                </c:pt>
                <c:pt idx="209">
                  <c:v>15.450000000000085</c:v>
                </c:pt>
                <c:pt idx="210">
                  <c:v>15.500000000000085</c:v>
                </c:pt>
                <c:pt idx="211">
                  <c:v>15.550000000000086</c:v>
                </c:pt>
                <c:pt idx="212">
                  <c:v>15.600000000000087</c:v>
                </c:pt>
                <c:pt idx="213">
                  <c:v>15.650000000000087</c:v>
                </c:pt>
                <c:pt idx="214">
                  <c:v>15.700000000000088</c:v>
                </c:pt>
                <c:pt idx="215">
                  <c:v>15.750000000000089</c:v>
                </c:pt>
                <c:pt idx="216">
                  <c:v>15.80000000000009</c:v>
                </c:pt>
                <c:pt idx="217">
                  <c:v>15.85000000000009</c:v>
                </c:pt>
                <c:pt idx="218">
                  <c:v>15.900000000000091</c:v>
                </c:pt>
                <c:pt idx="219">
                  <c:v>15.950000000000092</c:v>
                </c:pt>
                <c:pt idx="220">
                  <c:v>16.000000000000092</c:v>
                </c:pt>
                <c:pt idx="221">
                  <c:v>16.050000000000093</c:v>
                </c:pt>
                <c:pt idx="222">
                  <c:v>16.100000000000094</c:v>
                </c:pt>
                <c:pt idx="223">
                  <c:v>16.150000000000095</c:v>
                </c:pt>
                <c:pt idx="224">
                  <c:v>16.200000000000095</c:v>
                </c:pt>
                <c:pt idx="225">
                  <c:v>16.250000000000096</c:v>
                </c:pt>
                <c:pt idx="226">
                  <c:v>16.300000000000097</c:v>
                </c:pt>
                <c:pt idx="227">
                  <c:v>16.350000000000097</c:v>
                </c:pt>
                <c:pt idx="228">
                  <c:v>16.400000000000098</c:v>
                </c:pt>
                <c:pt idx="229">
                  <c:v>16.450000000000099</c:v>
                </c:pt>
                <c:pt idx="230">
                  <c:v>16.500000000000099</c:v>
                </c:pt>
                <c:pt idx="231">
                  <c:v>16.5500000000001</c:v>
                </c:pt>
                <c:pt idx="232">
                  <c:v>16.600000000000101</c:v>
                </c:pt>
                <c:pt idx="233">
                  <c:v>16.650000000000102</c:v>
                </c:pt>
                <c:pt idx="234">
                  <c:v>16.700000000000102</c:v>
                </c:pt>
                <c:pt idx="235">
                  <c:v>16.750000000000103</c:v>
                </c:pt>
                <c:pt idx="236">
                  <c:v>16.800000000000104</c:v>
                </c:pt>
                <c:pt idx="237">
                  <c:v>16.850000000000104</c:v>
                </c:pt>
                <c:pt idx="238">
                  <c:v>16.900000000000105</c:v>
                </c:pt>
                <c:pt idx="239">
                  <c:v>16.950000000000106</c:v>
                </c:pt>
                <c:pt idx="240">
                  <c:v>17.000000000000107</c:v>
                </c:pt>
                <c:pt idx="241">
                  <c:v>17.050000000000107</c:v>
                </c:pt>
                <c:pt idx="242">
                  <c:v>17.100000000000108</c:v>
                </c:pt>
                <c:pt idx="243">
                  <c:v>17.150000000000109</c:v>
                </c:pt>
                <c:pt idx="244">
                  <c:v>17.200000000000109</c:v>
                </c:pt>
                <c:pt idx="245">
                  <c:v>17.25000000000011</c:v>
                </c:pt>
                <c:pt idx="246">
                  <c:v>17.300000000000111</c:v>
                </c:pt>
                <c:pt idx="247">
                  <c:v>17.350000000000112</c:v>
                </c:pt>
                <c:pt idx="248">
                  <c:v>17.400000000000112</c:v>
                </c:pt>
                <c:pt idx="249">
                  <c:v>17.450000000000113</c:v>
                </c:pt>
                <c:pt idx="250">
                  <c:v>17.500000000000114</c:v>
                </c:pt>
                <c:pt idx="251">
                  <c:v>17.550000000000114</c:v>
                </c:pt>
                <c:pt idx="252">
                  <c:v>17.600000000000115</c:v>
                </c:pt>
                <c:pt idx="253">
                  <c:v>17.650000000000116</c:v>
                </c:pt>
                <c:pt idx="254">
                  <c:v>17.700000000000117</c:v>
                </c:pt>
                <c:pt idx="255">
                  <c:v>17.750000000000117</c:v>
                </c:pt>
                <c:pt idx="256">
                  <c:v>17.800000000000118</c:v>
                </c:pt>
                <c:pt idx="257">
                  <c:v>17.850000000000119</c:v>
                </c:pt>
                <c:pt idx="258">
                  <c:v>17.900000000000119</c:v>
                </c:pt>
                <c:pt idx="259">
                  <c:v>17.95000000000012</c:v>
                </c:pt>
                <c:pt idx="260">
                  <c:v>18.000000000000121</c:v>
                </c:pt>
                <c:pt idx="261">
                  <c:v>18.050000000000122</c:v>
                </c:pt>
                <c:pt idx="262">
                  <c:v>18.100000000000122</c:v>
                </c:pt>
                <c:pt idx="263">
                  <c:v>18.150000000000123</c:v>
                </c:pt>
                <c:pt idx="264">
                  <c:v>18.200000000000124</c:v>
                </c:pt>
                <c:pt idx="265">
                  <c:v>18.250000000000124</c:v>
                </c:pt>
                <c:pt idx="266">
                  <c:v>18.300000000000125</c:v>
                </c:pt>
                <c:pt idx="267">
                  <c:v>18.350000000000126</c:v>
                </c:pt>
                <c:pt idx="268">
                  <c:v>18.400000000000126</c:v>
                </c:pt>
                <c:pt idx="269">
                  <c:v>18.450000000000127</c:v>
                </c:pt>
                <c:pt idx="270">
                  <c:v>18.500000000000128</c:v>
                </c:pt>
                <c:pt idx="271">
                  <c:v>18.550000000000129</c:v>
                </c:pt>
                <c:pt idx="272">
                  <c:v>18.600000000000129</c:v>
                </c:pt>
                <c:pt idx="273">
                  <c:v>18.65000000000013</c:v>
                </c:pt>
                <c:pt idx="274">
                  <c:v>18.700000000000131</c:v>
                </c:pt>
                <c:pt idx="275">
                  <c:v>18.750000000000131</c:v>
                </c:pt>
                <c:pt idx="276">
                  <c:v>18.800000000000132</c:v>
                </c:pt>
                <c:pt idx="277">
                  <c:v>18.850000000000133</c:v>
                </c:pt>
                <c:pt idx="278">
                  <c:v>18.900000000000134</c:v>
                </c:pt>
                <c:pt idx="279">
                  <c:v>18.950000000000134</c:v>
                </c:pt>
                <c:pt idx="280">
                  <c:v>19.000000000000135</c:v>
                </c:pt>
                <c:pt idx="281">
                  <c:v>19.050000000000136</c:v>
                </c:pt>
                <c:pt idx="282">
                  <c:v>19.100000000000136</c:v>
                </c:pt>
                <c:pt idx="283">
                  <c:v>19.150000000000137</c:v>
                </c:pt>
                <c:pt idx="284">
                  <c:v>19.200000000000138</c:v>
                </c:pt>
                <c:pt idx="285">
                  <c:v>19.250000000000139</c:v>
                </c:pt>
                <c:pt idx="286">
                  <c:v>19.300000000000139</c:v>
                </c:pt>
                <c:pt idx="287">
                  <c:v>19.35000000000014</c:v>
                </c:pt>
                <c:pt idx="288">
                  <c:v>19.400000000000141</c:v>
                </c:pt>
                <c:pt idx="289">
                  <c:v>19.450000000000141</c:v>
                </c:pt>
                <c:pt idx="290">
                  <c:v>19.500000000000142</c:v>
                </c:pt>
                <c:pt idx="291">
                  <c:v>19.550000000000143</c:v>
                </c:pt>
                <c:pt idx="292">
                  <c:v>19.600000000000144</c:v>
                </c:pt>
                <c:pt idx="293">
                  <c:v>19.650000000000144</c:v>
                </c:pt>
                <c:pt idx="294">
                  <c:v>19.700000000000145</c:v>
                </c:pt>
                <c:pt idx="295">
                  <c:v>19.750000000000146</c:v>
                </c:pt>
                <c:pt idx="296">
                  <c:v>19.800000000000146</c:v>
                </c:pt>
                <c:pt idx="297">
                  <c:v>19.850000000000147</c:v>
                </c:pt>
                <c:pt idx="298">
                  <c:v>19.900000000000148</c:v>
                </c:pt>
                <c:pt idx="299">
                  <c:v>19.950000000000149</c:v>
                </c:pt>
                <c:pt idx="300">
                  <c:v>20.000000000000149</c:v>
                </c:pt>
                <c:pt idx="301">
                  <c:v>20.05000000000015</c:v>
                </c:pt>
                <c:pt idx="302">
                  <c:v>20.100000000000151</c:v>
                </c:pt>
                <c:pt idx="303">
                  <c:v>20.150000000000151</c:v>
                </c:pt>
                <c:pt idx="304">
                  <c:v>20.200000000000152</c:v>
                </c:pt>
                <c:pt idx="305">
                  <c:v>20.250000000000153</c:v>
                </c:pt>
                <c:pt idx="306">
                  <c:v>20.300000000000153</c:v>
                </c:pt>
                <c:pt idx="307">
                  <c:v>20.350000000000154</c:v>
                </c:pt>
                <c:pt idx="308">
                  <c:v>20.400000000000155</c:v>
                </c:pt>
                <c:pt idx="309">
                  <c:v>20.450000000000156</c:v>
                </c:pt>
                <c:pt idx="310">
                  <c:v>20.500000000000156</c:v>
                </c:pt>
                <c:pt idx="311">
                  <c:v>20.550000000000157</c:v>
                </c:pt>
                <c:pt idx="312">
                  <c:v>20.600000000000158</c:v>
                </c:pt>
                <c:pt idx="313">
                  <c:v>20.650000000000158</c:v>
                </c:pt>
                <c:pt idx="314">
                  <c:v>20.700000000000159</c:v>
                </c:pt>
                <c:pt idx="315">
                  <c:v>20.75000000000016</c:v>
                </c:pt>
                <c:pt idx="316">
                  <c:v>20.800000000000161</c:v>
                </c:pt>
                <c:pt idx="317">
                  <c:v>20.850000000000161</c:v>
                </c:pt>
                <c:pt idx="318">
                  <c:v>20.900000000000162</c:v>
                </c:pt>
                <c:pt idx="319">
                  <c:v>20.950000000000163</c:v>
                </c:pt>
                <c:pt idx="320">
                  <c:v>21.000000000000163</c:v>
                </c:pt>
                <c:pt idx="321">
                  <c:v>21.050000000000164</c:v>
                </c:pt>
                <c:pt idx="322">
                  <c:v>21.100000000000165</c:v>
                </c:pt>
                <c:pt idx="323">
                  <c:v>21.150000000000166</c:v>
                </c:pt>
                <c:pt idx="324">
                  <c:v>21.200000000000166</c:v>
                </c:pt>
                <c:pt idx="325">
                  <c:v>21.250000000000167</c:v>
                </c:pt>
                <c:pt idx="326">
                  <c:v>21.300000000000168</c:v>
                </c:pt>
                <c:pt idx="327">
                  <c:v>21.350000000000168</c:v>
                </c:pt>
                <c:pt idx="328">
                  <c:v>21.400000000000169</c:v>
                </c:pt>
                <c:pt idx="329">
                  <c:v>21.45000000000017</c:v>
                </c:pt>
                <c:pt idx="330">
                  <c:v>21.500000000000171</c:v>
                </c:pt>
                <c:pt idx="331">
                  <c:v>21.550000000000171</c:v>
                </c:pt>
                <c:pt idx="332">
                  <c:v>21.600000000000172</c:v>
                </c:pt>
                <c:pt idx="333">
                  <c:v>21.650000000000173</c:v>
                </c:pt>
                <c:pt idx="334">
                  <c:v>21.700000000000173</c:v>
                </c:pt>
                <c:pt idx="335">
                  <c:v>21.750000000000174</c:v>
                </c:pt>
                <c:pt idx="336">
                  <c:v>21.800000000000175</c:v>
                </c:pt>
                <c:pt idx="337">
                  <c:v>21.850000000000176</c:v>
                </c:pt>
                <c:pt idx="338">
                  <c:v>21.900000000000176</c:v>
                </c:pt>
                <c:pt idx="339">
                  <c:v>21.950000000000177</c:v>
                </c:pt>
                <c:pt idx="340">
                  <c:v>22.000000000000178</c:v>
                </c:pt>
                <c:pt idx="341">
                  <c:v>22.050000000000178</c:v>
                </c:pt>
                <c:pt idx="342">
                  <c:v>22.100000000000179</c:v>
                </c:pt>
                <c:pt idx="343">
                  <c:v>22.15000000000018</c:v>
                </c:pt>
                <c:pt idx="344">
                  <c:v>22.20000000000018</c:v>
                </c:pt>
                <c:pt idx="345">
                  <c:v>22.250000000000181</c:v>
                </c:pt>
                <c:pt idx="346">
                  <c:v>22.300000000000182</c:v>
                </c:pt>
                <c:pt idx="347">
                  <c:v>22.350000000000183</c:v>
                </c:pt>
                <c:pt idx="348">
                  <c:v>22.400000000000183</c:v>
                </c:pt>
                <c:pt idx="349">
                  <c:v>22.450000000000184</c:v>
                </c:pt>
                <c:pt idx="350">
                  <c:v>22.500000000000185</c:v>
                </c:pt>
                <c:pt idx="351">
                  <c:v>22.550000000000185</c:v>
                </c:pt>
                <c:pt idx="352">
                  <c:v>22.600000000000186</c:v>
                </c:pt>
                <c:pt idx="353">
                  <c:v>22.650000000000187</c:v>
                </c:pt>
                <c:pt idx="354">
                  <c:v>22.700000000000188</c:v>
                </c:pt>
                <c:pt idx="355">
                  <c:v>22.750000000000188</c:v>
                </c:pt>
                <c:pt idx="356">
                  <c:v>22.800000000000189</c:v>
                </c:pt>
                <c:pt idx="357">
                  <c:v>22.85000000000019</c:v>
                </c:pt>
                <c:pt idx="358">
                  <c:v>22.90000000000019</c:v>
                </c:pt>
                <c:pt idx="359">
                  <c:v>22.950000000000191</c:v>
                </c:pt>
                <c:pt idx="360">
                  <c:v>23.000000000000192</c:v>
                </c:pt>
                <c:pt idx="361">
                  <c:v>23.050000000000193</c:v>
                </c:pt>
                <c:pt idx="362">
                  <c:v>23.100000000000193</c:v>
                </c:pt>
                <c:pt idx="363">
                  <c:v>23.150000000000194</c:v>
                </c:pt>
                <c:pt idx="364">
                  <c:v>23.200000000000195</c:v>
                </c:pt>
                <c:pt idx="365">
                  <c:v>23.250000000000195</c:v>
                </c:pt>
                <c:pt idx="366">
                  <c:v>23.300000000000196</c:v>
                </c:pt>
                <c:pt idx="367">
                  <c:v>23.350000000000197</c:v>
                </c:pt>
                <c:pt idx="368">
                  <c:v>23.400000000000198</c:v>
                </c:pt>
                <c:pt idx="369">
                  <c:v>23.450000000000198</c:v>
                </c:pt>
                <c:pt idx="370">
                  <c:v>23.500000000000199</c:v>
                </c:pt>
                <c:pt idx="371">
                  <c:v>23.5500000000002</c:v>
                </c:pt>
                <c:pt idx="372">
                  <c:v>23.6000000000002</c:v>
                </c:pt>
                <c:pt idx="373">
                  <c:v>23.650000000000201</c:v>
                </c:pt>
                <c:pt idx="374">
                  <c:v>23.700000000000202</c:v>
                </c:pt>
                <c:pt idx="375">
                  <c:v>23.750000000000203</c:v>
                </c:pt>
                <c:pt idx="376">
                  <c:v>23.800000000000203</c:v>
                </c:pt>
                <c:pt idx="377">
                  <c:v>23.850000000000204</c:v>
                </c:pt>
                <c:pt idx="378">
                  <c:v>23.900000000000205</c:v>
                </c:pt>
                <c:pt idx="379">
                  <c:v>23.950000000000205</c:v>
                </c:pt>
                <c:pt idx="380">
                  <c:v>24.000000000000206</c:v>
                </c:pt>
                <c:pt idx="381">
                  <c:v>24.050000000000207</c:v>
                </c:pt>
                <c:pt idx="382">
                  <c:v>24.100000000000207</c:v>
                </c:pt>
                <c:pt idx="383">
                  <c:v>24.150000000000208</c:v>
                </c:pt>
                <c:pt idx="384">
                  <c:v>24.200000000000209</c:v>
                </c:pt>
                <c:pt idx="385">
                  <c:v>24.25000000000021</c:v>
                </c:pt>
                <c:pt idx="386">
                  <c:v>24.30000000000021</c:v>
                </c:pt>
                <c:pt idx="387">
                  <c:v>24.350000000000211</c:v>
                </c:pt>
                <c:pt idx="388">
                  <c:v>24.400000000000212</c:v>
                </c:pt>
                <c:pt idx="389">
                  <c:v>24.450000000000212</c:v>
                </c:pt>
                <c:pt idx="390">
                  <c:v>24.500000000000213</c:v>
                </c:pt>
                <c:pt idx="391">
                  <c:v>24.550000000000214</c:v>
                </c:pt>
                <c:pt idx="392">
                  <c:v>24.600000000000215</c:v>
                </c:pt>
                <c:pt idx="393">
                  <c:v>24.650000000000215</c:v>
                </c:pt>
                <c:pt idx="394">
                  <c:v>24.700000000000216</c:v>
                </c:pt>
                <c:pt idx="395">
                  <c:v>24.750000000000217</c:v>
                </c:pt>
                <c:pt idx="396">
                  <c:v>24.800000000000217</c:v>
                </c:pt>
                <c:pt idx="397">
                  <c:v>24.850000000000218</c:v>
                </c:pt>
                <c:pt idx="398">
                  <c:v>24.900000000000219</c:v>
                </c:pt>
                <c:pt idx="399">
                  <c:v>24.95000000000022</c:v>
                </c:pt>
                <c:pt idx="400">
                  <c:v>25.00000000000022</c:v>
                </c:pt>
                <c:pt idx="401">
                  <c:v>25.050000000000221</c:v>
                </c:pt>
                <c:pt idx="402">
                  <c:v>25.100000000000222</c:v>
                </c:pt>
                <c:pt idx="403">
                  <c:v>25.150000000000222</c:v>
                </c:pt>
                <c:pt idx="404">
                  <c:v>25.200000000000223</c:v>
                </c:pt>
                <c:pt idx="405">
                  <c:v>25.250000000000224</c:v>
                </c:pt>
                <c:pt idx="406">
                  <c:v>25.300000000000225</c:v>
                </c:pt>
                <c:pt idx="407">
                  <c:v>25.350000000000225</c:v>
                </c:pt>
                <c:pt idx="408">
                  <c:v>25.400000000000226</c:v>
                </c:pt>
                <c:pt idx="409">
                  <c:v>25.450000000000227</c:v>
                </c:pt>
                <c:pt idx="410">
                  <c:v>25.500000000000227</c:v>
                </c:pt>
                <c:pt idx="411">
                  <c:v>25.550000000000228</c:v>
                </c:pt>
                <c:pt idx="412">
                  <c:v>25.600000000000229</c:v>
                </c:pt>
                <c:pt idx="413">
                  <c:v>25.65000000000023</c:v>
                </c:pt>
                <c:pt idx="414">
                  <c:v>25.70000000000023</c:v>
                </c:pt>
                <c:pt idx="415">
                  <c:v>25.750000000000231</c:v>
                </c:pt>
                <c:pt idx="416">
                  <c:v>25.800000000000232</c:v>
                </c:pt>
                <c:pt idx="417">
                  <c:v>25.850000000000232</c:v>
                </c:pt>
                <c:pt idx="418">
                  <c:v>25.900000000000233</c:v>
                </c:pt>
                <c:pt idx="419">
                  <c:v>25.950000000000234</c:v>
                </c:pt>
                <c:pt idx="420">
                  <c:v>26.000000000000234</c:v>
                </c:pt>
                <c:pt idx="421">
                  <c:v>26.050000000000235</c:v>
                </c:pt>
                <c:pt idx="422">
                  <c:v>26.100000000000236</c:v>
                </c:pt>
                <c:pt idx="423">
                  <c:v>26.150000000000237</c:v>
                </c:pt>
                <c:pt idx="424">
                  <c:v>26.200000000000237</c:v>
                </c:pt>
                <c:pt idx="425">
                  <c:v>26.250000000000238</c:v>
                </c:pt>
                <c:pt idx="426">
                  <c:v>26.300000000000239</c:v>
                </c:pt>
                <c:pt idx="427">
                  <c:v>26.350000000000239</c:v>
                </c:pt>
                <c:pt idx="428">
                  <c:v>26.40000000000024</c:v>
                </c:pt>
                <c:pt idx="429">
                  <c:v>26.450000000000241</c:v>
                </c:pt>
                <c:pt idx="430">
                  <c:v>26.500000000000242</c:v>
                </c:pt>
                <c:pt idx="431">
                  <c:v>26.550000000000242</c:v>
                </c:pt>
                <c:pt idx="432">
                  <c:v>26.600000000000243</c:v>
                </c:pt>
                <c:pt idx="433">
                  <c:v>26.650000000000244</c:v>
                </c:pt>
                <c:pt idx="434">
                  <c:v>26.700000000000244</c:v>
                </c:pt>
                <c:pt idx="435">
                  <c:v>26.750000000000245</c:v>
                </c:pt>
                <c:pt idx="436">
                  <c:v>26.800000000000246</c:v>
                </c:pt>
                <c:pt idx="437">
                  <c:v>26.850000000000247</c:v>
                </c:pt>
                <c:pt idx="438">
                  <c:v>26.900000000000247</c:v>
                </c:pt>
                <c:pt idx="439">
                  <c:v>26.950000000000248</c:v>
                </c:pt>
                <c:pt idx="440">
                  <c:v>27.000000000000249</c:v>
                </c:pt>
                <c:pt idx="441">
                  <c:v>27.050000000000249</c:v>
                </c:pt>
                <c:pt idx="442">
                  <c:v>27.10000000000025</c:v>
                </c:pt>
                <c:pt idx="443">
                  <c:v>27.150000000000251</c:v>
                </c:pt>
                <c:pt idx="444">
                  <c:v>27.200000000000252</c:v>
                </c:pt>
                <c:pt idx="445">
                  <c:v>27.250000000000252</c:v>
                </c:pt>
                <c:pt idx="446">
                  <c:v>27.300000000000253</c:v>
                </c:pt>
                <c:pt idx="447">
                  <c:v>27.350000000000254</c:v>
                </c:pt>
                <c:pt idx="448">
                  <c:v>27.400000000000254</c:v>
                </c:pt>
                <c:pt idx="449">
                  <c:v>27.450000000000255</c:v>
                </c:pt>
                <c:pt idx="450">
                  <c:v>27.500000000000256</c:v>
                </c:pt>
                <c:pt idx="451">
                  <c:v>27.550000000000257</c:v>
                </c:pt>
                <c:pt idx="452">
                  <c:v>27.600000000000257</c:v>
                </c:pt>
                <c:pt idx="453">
                  <c:v>27.650000000000258</c:v>
                </c:pt>
                <c:pt idx="454">
                  <c:v>27.700000000000259</c:v>
                </c:pt>
                <c:pt idx="455">
                  <c:v>27.750000000000259</c:v>
                </c:pt>
                <c:pt idx="456">
                  <c:v>27.80000000000026</c:v>
                </c:pt>
                <c:pt idx="457">
                  <c:v>27.850000000000261</c:v>
                </c:pt>
                <c:pt idx="458">
                  <c:v>27.900000000000261</c:v>
                </c:pt>
                <c:pt idx="459">
                  <c:v>27.950000000000262</c:v>
                </c:pt>
                <c:pt idx="460">
                  <c:v>28.000000000000263</c:v>
                </c:pt>
                <c:pt idx="461">
                  <c:v>28.050000000000264</c:v>
                </c:pt>
                <c:pt idx="462">
                  <c:v>28.100000000000264</c:v>
                </c:pt>
                <c:pt idx="463">
                  <c:v>28.150000000000265</c:v>
                </c:pt>
                <c:pt idx="464">
                  <c:v>28.200000000000266</c:v>
                </c:pt>
                <c:pt idx="465">
                  <c:v>28.250000000000266</c:v>
                </c:pt>
                <c:pt idx="466">
                  <c:v>28.300000000000267</c:v>
                </c:pt>
                <c:pt idx="467">
                  <c:v>28.350000000000268</c:v>
                </c:pt>
                <c:pt idx="468">
                  <c:v>28.400000000000269</c:v>
                </c:pt>
                <c:pt idx="469">
                  <c:v>28.450000000000269</c:v>
                </c:pt>
                <c:pt idx="470">
                  <c:v>28.50000000000027</c:v>
                </c:pt>
                <c:pt idx="471">
                  <c:v>28.550000000000271</c:v>
                </c:pt>
                <c:pt idx="472">
                  <c:v>28.600000000000271</c:v>
                </c:pt>
                <c:pt idx="473">
                  <c:v>28.650000000000272</c:v>
                </c:pt>
                <c:pt idx="474">
                  <c:v>28.700000000000273</c:v>
                </c:pt>
                <c:pt idx="475">
                  <c:v>28.750000000000274</c:v>
                </c:pt>
                <c:pt idx="476">
                  <c:v>28.800000000000274</c:v>
                </c:pt>
                <c:pt idx="477">
                  <c:v>28.850000000000275</c:v>
                </c:pt>
                <c:pt idx="478">
                  <c:v>28.900000000000276</c:v>
                </c:pt>
                <c:pt idx="479">
                  <c:v>28.950000000000276</c:v>
                </c:pt>
                <c:pt idx="480">
                  <c:v>29.000000000000277</c:v>
                </c:pt>
                <c:pt idx="481">
                  <c:v>29.050000000000278</c:v>
                </c:pt>
                <c:pt idx="482">
                  <c:v>29.100000000000279</c:v>
                </c:pt>
                <c:pt idx="483">
                  <c:v>29.150000000000279</c:v>
                </c:pt>
                <c:pt idx="484">
                  <c:v>29.20000000000028</c:v>
                </c:pt>
                <c:pt idx="485">
                  <c:v>29.250000000000281</c:v>
                </c:pt>
                <c:pt idx="486">
                  <c:v>29.300000000000281</c:v>
                </c:pt>
                <c:pt idx="487">
                  <c:v>29.350000000000282</c:v>
                </c:pt>
                <c:pt idx="488">
                  <c:v>29.400000000000283</c:v>
                </c:pt>
                <c:pt idx="489">
                  <c:v>29.450000000000284</c:v>
                </c:pt>
                <c:pt idx="490">
                  <c:v>29.500000000000284</c:v>
                </c:pt>
                <c:pt idx="491">
                  <c:v>29.550000000000285</c:v>
                </c:pt>
                <c:pt idx="492">
                  <c:v>29.600000000000286</c:v>
                </c:pt>
                <c:pt idx="493">
                  <c:v>29.650000000000286</c:v>
                </c:pt>
                <c:pt idx="494">
                  <c:v>29.700000000000287</c:v>
                </c:pt>
                <c:pt idx="495">
                  <c:v>29.750000000000288</c:v>
                </c:pt>
                <c:pt idx="496">
                  <c:v>29.800000000000288</c:v>
                </c:pt>
                <c:pt idx="497">
                  <c:v>29.850000000000289</c:v>
                </c:pt>
                <c:pt idx="498">
                  <c:v>29.90000000000029</c:v>
                </c:pt>
                <c:pt idx="499">
                  <c:v>29.950000000000291</c:v>
                </c:pt>
                <c:pt idx="500">
                  <c:v>30.000000000000291</c:v>
                </c:pt>
                <c:pt idx="501">
                  <c:v>30.050000000000292</c:v>
                </c:pt>
                <c:pt idx="502">
                  <c:v>30.100000000000293</c:v>
                </c:pt>
                <c:pt idx="503">
                  <c:v>30.150000000000293</c:v>
                </c:pt>
                <c:pt idx="504">
                  <c:v>30.200000000000294</c:v>
                </c:pt>
                <c:pt idx="505">
                  <c:v>30.250000000000295</c:v>
                </c:pt>
                <c:pt idx="506">
                  <c:v>30.300000000000296</c:v>
                </c:pt>
                <c:pt idx="507">
                  <c:v>30.350000000000296</c:v>
                </c:pt>
                <c:pt idx="508">
                  <c:v>30.400000000000297</c:v>
                </c:pt>
                <c:pt idx="509">
                  <c:v>30.450000000000298</c:v>
                </c:pt>
                <c:pt idx="510">
                  <c:v>30.500000000000298</c:v>
                </c:pt>
                <c:pt idx="511">
                  <c:v>30.550000000000299</c:v>
                </c:pt>
                <c:pt idx="512">
                  <c:v>30.6000000000003</c:v>
                </c:pt>
                <c:pt idx="513">
                  <c:v>30.650000000000301</c:v>
                </c:pt>
                <c:pt idx="514">
                  <c:v>30.700000000000301</c:v>
                </c:pt>
                <c:pt idx="515">
                  <c:v>30.750000000000302</c:v>
                </c:pt>
                <c:pt idx="516">
                  <c:v>30.800000000000303</c:v>
                </c:pt>
                <c:pt idx="517">
                  <c:v>30.850000000000303</c:v>
                </c:pt>
                <c:pt idx="518">
                  <c:v>30.900000000000304</c:v>
                </c:pt>
                <c:pt idx="519">
                  <c:v>30.950000000000305</c:v>
                </c:pt>
                <c:pt idx="520">
                  <c:v>31.000000000000306</c:v>
                </c:pt>
                <c:pt idx="521">
                  <c:v>31.050000000000306</c:v>
                </c:pt>
                <c:pt idx="522">
                  <c:v>31.100000000000307</c:v>
                </c:pt>
                <c:pt idx="523">
                  <c:v>31.150000000000308</c:v>
                </c:pt>
                <c:pt idx="524">
                  <c:v>31.200000000000308</c:v>
                </c:pt>
                <c:pt idx="525">
                  <c:v>31.250000000000309</c:v>
                </c:pt>
                <c:pt idx="526">
                  <c:v>31.30000000000031</c:v>
                </c:pt>
                <c:pt idx="527">
                  <c:v>31.350000000000311</c:v>
                </c:pt>
                <c:pt idx="528">
                  <c:v>31.400000000000311</c:v>
                </c:pt>
                <c:pt idx="529">
                  <c:v>31.450000000000312</c:v>
                </c:pt>
                <c:pt idx="530">
                  <c:v>31.500000000000313</c:v>
                </c:pt>
                <c:pt idx="531">
                  <c:v>31.550000000000313</c:v>
                </c:pt>
                <c:pt idx="532">
                  <c:v>31.600000000000314</c:v>
                </c:pt>
                <c:pt idx="533">
                  <c:v>31.650000000000315</c:v>
                </c:pt>
                <c:pt idx="534">
                  <c:v>31.700000000000315</c:v>
                </c:pt>
                <c:pt idx="535">
                  <c:v>31.750000000000316</c:v>
                </c:pt>
                <c:pt idx="536">
                  <c:v>31.800000000000317</c:v>
                </c:pt>
                <c:pt idx="537">
                  <c:v>31.850000000000318</c:v>
                </c:pt>
                <c:pt idx="538">
                  <c:v>31.900000000000318</c:v>
                </c:pt>
                <c:pt idx="539">
                  <c:v>31.950000000000319</c:v>
                </c:pt>
                <c:pt idx="540">
                  <c:v>32.00000000000032</c:v>
                </c:pt>
                <c:pt idx="541">
                  <c:v>32.050000000000317</c:v>
                </c:pt>
                <c:pt idx="542">
                  <c:v>32.100000000000314</c:v>
                </c:pt>
                <c:pt idx="543">
                  <c:v>32.150000000000311</c:v>
                </c:pt>
                <c:pt idx="544">
                  <c:v>32.200000000000308</c:v>
                </c:pt>
                <c:pt idx="545">
                  <c:v>32.250000000000306</c:v>
                </c:pt>
                <c:pt idx="546">
                  <c:v>32.300000000000303</c:v>
                </c:pt>
                <c:pt idx="547">
                  <c:v>32.3500000000003</c:v>
                </c:pt>
                <c:pt idx="548">
                  <c:v>32.400000000000297</c:v>
                </c:pt>
                <c:pt idx="549">
                  <c:v>32.450000000000294</c:v>
                </c:pt>
                <c:pt idx="550">
                  <c:v>32.500000000000291</c:v>
                </c:pt>
                <c:pt idx="551">
                  <c:v>32.550000000000288</c:v>
                </c:pt>
                <c:pt idx="552">
                  <c:v>32.600000000000286</c:v>
                </c:pt>
                <c:pt idx="553">
                  <c:v>32.650000000000283</c:v>
                </c:pt>
                <c:pt idx="554">
                  <c:v>32.70000000000028</c:v>
                </c:pt>
                <c:pt idx="555">
                  <c:v>32.750000000000277</c:v>
                </c:pt>
                <c:pt idx="556">
                  <c:v>32.800000000000274</c:v>
                </c:pt>
                <c:pt idx="557">
                  <c:v>32.850000000000271</c:v>
                </c:pt>
                <c:pt idx="558">
                  <c:v>32.900000000000269</c:v>
                </c:pt>
                <c:pt idx="559">
                  <c:v>32.950000000000266</c:v>
                </c:pt>
                <c:pt idx="560">
                  <c:v>33.000000000000263</c:v>
                </c:pt>
                <c:pt idx="561">
                  <c:v>33.05000000000026</c:v>
                </c:pt>
                <c:pt idx="562">
                  <c:v>33.100000000000257</c:v>
                </c:pt>
                <c:pt idx="563">
                  <c:v>33.150000000000254</c:v>
                </c:pt>
                <c:pt idx="564">
                  <c:v>33.200000000000252</c:v>
                </c:pt>
                <c:pt idx="565">
                  <c:v>33.250000000000249</c:v>
                </c:pt>
                <c:pt idx="566">
                  <c:v>33.300000000000246</c:v>
                </c:pt>
                <c:pt idx="567">
                  <c:v>33.350000000000243</c:v>
                </c:pt>
                <c:pt idx="568">
                  <c:v>33.40000000000024</c:v>
                </c:pt>
                <c:pt idx="569">
                  <c:v>33.450000000000237</c:v>
                </c:pt>
                <c:pt idx="570">
                  <c:v>33.500000000000234</c:v>
                </c:pt>
                <c:pt idx="571">
                  <c:v>33.550000000000232</c:v>
                </c:pt>
                <c:pt idx="572">
                  <c:v>33.600000000000229</c:v>
                </c:pt>
                <c:pt idx="573">
                  <c:v>33.650000000000226</c:v>
                </c:pt>
                <c:pt idx="574">
                  <c:v>33.700000000000223</c:v>
                </c:pt>
                <c:pt idx="575">
                  <c:v>33.75000000000022</c:v>
                </c:pt>
                <c:pt idx="576">
                  <c:v>33.800000000000217</c:v>
                </c:pt>
                <c:pt idx="577">
                  <c:v>33.850000000000215</c:v>
                </c:pt>
                <c:pt idx="578">
                  <c:v>33.900000000000212</c:v>
                </c:pt>
                <c:pt idx="579">
                  <c:v>33.950000000000209</c:v>
                </c:pt>
                <c:pt idx="580">
                  <c:v>34.000000000000206</c:v>
                </c:pt>
                <c:pt idx="581">
                  <c:v>34.050000000000203</c:v>
                </c:pt>
                <c:pt idx="582">
                  <c:v>34.1000000000002</c:v>
                </c:pt>
                <c:pt idx="583">
                  <c:v>34.150000000000198</c:v>
                </c:pt>
                <c:pt idx="584">
                  <c:v>34.200000000000195</c:v>
                </c:pt>
                <c:pt idx="585">
                  <c:v>34.250000000000192</c:v>
                </c:pt>
                <c:pt idx="586">
                  <c:v>34.300000000000189</c:v>
                </c:pt>
                <c:pt idx="587">
                  <c:v>34.350000000000186</c:v>
                </c:pt>
                <c:pt idx="588">
                  <c:v>34.400000000000183</c:v>
                </c:pt>
                <c:pt idx="589">
                  <c:v>34.45000000000018</c:v>
                </c:pt>
                <c:pt idx="590">
                  <c:v>34.500000000000178</c:v>
                </c:pt>
                <c:pt idx="591">
                  <c:v>34.550000000000175</c:v>
                </c:pt>
                <c:pt idx="592">
                  <c:v>34.600000000000172</c:v>
                </c:pt>
                <c:pt idx="593">
                  <c:v>34.650000000000169</c:v>
                </c:pt>
                <c:pt idx="594">
                  <c:v>34.700000000000166</c:v>
                </c:pt>
                <c:pt idx="595">
                  <c:v>34.750000000000163</c:v>
                </c:pt>
                <c:pt idx="596">
                  <c:v>34.800000000000161</c:v>
                </c:pt>
                <c:pt idx="597">
                  <c:v>34.850000000000158</c:v>
                </c:pt>
                <c:pt idx="598">
                  <c:v>34.900000000000155</c:v>
                </c:pt>
                <c:pt idx="599">
                  <c:v>34.950000000000152</c:v>
                </c:pt>
                <c:pt idx="600">
                  <c:v>35.000000000000149</c:v>
                </c:pt>
              </c:numCache>
            </c:numRef>
          </c:xVal>
          <c:yVal>
            <c:numRef>
              <c:f>Wasserstände!$K$144:$K$744</c:f>
              <c:numCache>
                <c:formatCode>0.000</c:formatCode>
                <c:ptCount val="601"/>
                <c:pt idx="0">
                  <c:v>-0.81619393271227603</c:v>
                </c:pt>
                <c:pt idx="1">
                  <c:v>-0.76202572157040382</c:v>
                </c:pt>
                <c:pt idx="2">
                  <c:v>-0.42428208899651881</c:v>
                </c:pt>
                <c:pt idx="3">
                  <c:v>7.9293093729973466E-2</c:v>
                </c:pt>
                <c:pt idx="4">
                  <c:v>0.57229429989362735</c:v>
                </c:pt>
                <c:pt idx="5">
                  <c:v>0.88234017245732044</c:v>
                </c:pt>
                <c:pt idx="6">
                  <c:v>0.90153569178869031</c:v>
                </c:pt>
                <c:pt idx="7">
                  <c:v>0.62350867416196876</c:v>
                </c:pt>
                <c:pt idx="8">
                  <c:v>0.14440658897837669</c:v>
                </c:pt>
                <c:pt idx="9">
                  <c:v>-0.3719058456350598</c:v>
                </c:pt>
                <c:pt idx="10">
                  <c:v>-0.75167777548760084</c:v>
                </c:pt>
                <c:pt idx="11">
                  <c:v>-0.87153870982874482</c:v>
                </c:pt>
                <c:pt idx="12">
                  <c:v>-0.70013573247550753</c:v>
                </c:pt>
                <c:pt idx="13">
                  <c:v>-0.30697491169453484</c:v>
                </c:pt>
                <c:pt idx="14">
                  <c:v>0.16398922643937253</c:v>
                </c:pt>
                <c:pt idx="15">
                  <c:v>0.5461332616723501</c:v>
                </c:pt>
                <c:pt idx="16">
                  <c:v>0.70877790766906257</c:v>
                </c:pt>
                <c:pt idx="17">
                  <c:v>0.60207272984464977</c:v>
                </c:pt>
                <c:pt idx="18">
                  <c:v>0.27276304808710888</c:v>
                </c:pt>
                <c:pt idx="19">
                  <c:v>-0.15412283384632014</c:v>
                </c:pt>
                <c:pt idx="20">
                  <c:v>-0.52067321707604541</c:v>
                </c:pt>
                <c:pt idx="21">
                  <c:v>-0.69228587260045227</c:v>
                </c:pt>
                <c:pt idx="22">
                  <c:v>-0.60488900625546194</c:v>
                </c:pt>
                <c:pt idx="23">
                  <c:v>-0.28687405327528864</c:v>
                </c:pt>
                <c:pt idx="24">
                  <c:v>0.15153147965481406</c:v>
                </c:pt>
                <c:pt idx="25">
                  <c:v>0.55731546278887878</c:v>
                </c:pt>
                <c:pt idx="26">
                  <c:v>0.78823594496523808</c:v>
                </c:pt>
                <c:pt idx="27">
                  <c:v>0.76214410232868501</c:v>
                </c:pt>
                <c:pt idx="28">
                  <c:v>0.4850697732408954</c:v>
                </c:pt>
                <c:pt idx="29">
                  <c:v>4.8629462773483872E-2</c:v>
                </c:pt>
                <c:pt idx="30">
                  <c:v>-0.40198307625169438</c:v>
                </c:pt>
                <c:pt idx="31">
                  <c:v>-0.71805759113603407</c:v>
                </c:pt>
                <c:pt idx="32">
                  <c:v>-0.79806163296993338</c:v>
                </c:pt>
                <c:pt idx="33">
                  <c:v>-0.62156534689047604</c:v>
                </c:pt>
                <c:pt idx="34">
                  <c:v>-0.25497711643581111</c:v>
                </c:pt>
                <c:pt idx="35">
                  <c:v>0.17251455920490716</c:v>
                </c:pt>
                <c:pt idx="36">
                  <c:v>0.51416408799537128</c:v>
                </c:pt>
                <c:pt idx="37">
                  <c:v>0.65628082091528672</c:v>
                </c:pt>
                <c:pt idx="38">
                  <c:v>0.55679543168409984</c:v>
                </c:pt>
                <c:pt idx="39">
                  <c:v>0.25867321637171264</c:v>
                </c:pt>
                <c:pt idx="40">
                  <c:v>-0.12616832781039844</c:v>
                </c:pt>
                <c:pt idx="41">
                  <c:v>-0.45661920000957734</c:v>
                </c:pt>
                <c:pt idx="42">
                  <c:v>-0.61192046758310259</c:v>
                </c:pt>
                <c:pt idx="43">
                  <c:v>-0.53384579579909619</c:v>
                </c:pt>
                <c:pt idx="44">
                  <c:v>-0.24701451048913009</c:v>
                </c:pt>
                <c:pt idx="45">
                  <c:v>0.14958275457892328</c:v>
                </c:pt>
                <c:pt idx="46">
                  <c:v>0.51684951240182475</c:v>
                </c:pt>
                <c:pt idx="47">
                  <c:v>0.72379592714342067</c:v>
                </c:pt>
                <c:pt idx="48">
                  <c:v>0.69308826471949037</c:v>
                </c:pt>
                <c:pt idx="49">
                  <c:v>0.42825375913501329</c:v>
                </c:pt>
                <c:pt idx="50">
                  <c:v>1.3153025197652678E-2</c:v>
                </c:pt>
                <c:pt idx="51">
                  <c:v>-0.41616358376208973</c:v>
                </c:pt>
                <c:pt idx="52">
                  <c:v>-0.71762950020696969</c:v>
                </c:pt>
                <c:pt idx="53">
                  <c:v>-0.79157736902740083</c:v>
                </c:pt>
                <c:pt idx="54">
                  <c:v>-0.61479824410058037</c:v>
                </c:pt>
                <c:pt idx="55">
                  <c:v>-0.24851830184587831</c:v>
                </c:pt>
                <c:pt idx="56">
                  <c:v>0.18252604621617113</c:v>
                </c:pt>
                <c:pt idx="57">
                  <c:v>0.53282235716793114</c:v>
                </c:pt>
                <c:pt idx="58">
                  <c:v>0.68600725420387287</c:v>
                </c:pt>
                <c:pt idx="59">
                  <c:v>0.59481744850513563</c:v>
                </c:pt>
                <c:pt idx="60">
                  <c:v>0.29724244100927621</c:v>
                </c:pt>
                <c:pt idx="61">
                  <c:v>-9.6820419040472325E-2</c:v>
                </c:pt>
                <c:pt idx="62">
                  <c:v>-0.44395355301076261</c:v>
                </c:pt>
                <c:pt idx="63">
                  <c:v>-0.61749009190545112</c:v>
                </c:pt>
                <c:pt idx="64">
                  <c:v>-0.55227187948078882</c:v>
                </c:pt>
                <c:pt idx="65">
                  <c:v>-0.26824190131608949</c:v>
                </c:pt>
                <c:pt idx="66">
                  <c:v>0.13558945865091859</c:v>
                </c:pt>
                <c:pt idx="67">
                  <c:v>0.51504673434049497</c:v>
                </c:pt>
                <c:pt idx="68">
                  <c:v>0.7310621807269182</c:v>
                </c:pt>
                <c:pt idx="69">
                  <c:v>0.69894861169586431</c:v>
                </c:pt>
                <c:pt idx="70">
                  <c:v>0.41939814485940158</c:v>
                </c:pt>
                <c:pt idx="71">
                  <c:v>-1.9942323459971142E-2</c:v>
                </c:pt>
                <c:pt idx="72">
                  <c:v>-0.47335214533278885</c:v>
                </c:pt>
                <c:pt idx="73">
                  <c:v>-0.78676514972272948</c:v>
                </c:pt>
                <c:pt idx="74">
                  <c:v>-0.85127714663976428</c:v>
                </c:pt>
                <c:pt idx="75">
                  <c:v>-0.64175612463173537</c:v>
                </c:pt>
                <c:pt idx="76">
                  <c:v>-0.22678876297392092</c:v>
                </c:pt>
                <c:pt idx="77">
                  <c:v>0.25397683131627552</c:v>
                </c:pt>
                <c:pt idx="78">
                  <c:v>0.63764898738835041</c:v>
                </c:pt>
                <c:pt idx="79">
                  <c:v>0.79466008560901469</c:v>
                </c:pt>
                <c:pt idx="80">
                  <c:v>0.6743230929495132</c:v>
                </c:pt>
                <c:pt idx="81">
                  <c:v>0.32317158763930276</c:v>
                </c:pt>
                <c:pt idx="82">
                  <c:v>-0.13078338127061678</c:v>
                </c:pt>
                <c:pt idx="83">
                  <c:v>-0.52281192392878417</c:v>
                </c:pt>
                <c:pt idx="84">
                  <c:v>-0.70981355179475158</c:v>
                </c:pt>
                <c:pt idx="85">
                  <c:v>-0.62174733989700526</c:v>
                </c:pt>
                <c:pt idx="86">
                  <c:v>-0.28773763908375449</c:v>
                </c:pt>
                <c:pt idx="87">
                  <c:v>0.17286983463351319</c:v>
                </c:pt>
                <c:pt idx="88">
                  <c:v>0.59192031051276361</c:v>
                </c:pt>
                <c:pt idx="89">
                  <c:v>0.81212511446799962</c:v>
                </c:pt>
                <c:pt idx="90">
                  <c:v>0.74400768631194092</c:v>
                </c:pt>
                <c:pt idx="91">
                  <c:v>0.3996992515538772</c:v>
                </c:pt>
                <c:pt idx="92">
                  <c:v>-0.10896215646520772</c:v>
                </c:pt>
                <c:pt idx="93">
                  <c:v>-0.60806025258043606</c:v>
                </c:pt>
                <c:pt idx="94">
                  <c:v>-0.92221146353577299</c:v>
                </c:pt>
                <c:pt idx="95">
                  <c:v>-0.93694245509712115</c:v>
                </c:pt>
                <c:pt idx="96">
                  <c:v>-0.64057400054442104</c:v>
                </c:pt>
                <c:pt idx="97">
                  <c:v>-0.13025783482980877</c:v>
                </c:pt>
                <c:pt idx="98">
                  <c:v>0.42064467841694259</c:v>
                </c:pt>
                <c:pt idx="99">
                  <c:v>0.82286241500351431</c:v>
                </c:pt>
                <c:pt idx="100">
                  <c:v>0.93809931314493844</c:v>
                </c:pt>
                <c:pt idx="101">
                  <c:v>0.72867815869492358</c:v>
                </c:pt>
                <c:pt idx="102">
                  <c:v>0.27189124783600466</c:v>
                </c:pt>
                <c:pt idx="103">
                  <c:v>-0.2666279074411485</c:v>
                </c:pt>
                <c:pt idx="104">
                  <c:v>-0.69156504707491273</c:v>
                </c:pt>
                <c:pt idx="105">
                  <c:v>-0.84799959592802465</c:v>
                </c:pt>
                <c:pt idx="106">
                  <c:v>-0.6778259528920656</c:v>
                </c:pt>
                <c:pt idx="107">
                  <c:v>-0.24196540362138741</c:v>
                </c:pt>
                <c:pt idx="108">
                  <c:v>0.3001814604819113</c:v>
                </c:pt>
                <c:pt idx="109">
                  <c:v>0.74729053890120256</c:v>
                </c:pt>
                <c:pt idx="110">
                  <c:v>0.92880001577964544</c:v>
                </c:pt>
                <c:pt idx="111">
                  <c:v>0.76768028694527346</c:v>
                </c:pt>
                <c:pt idx="112">
                  <c:v>0.31038851285730834</c:v>
                </c:pt>
                <c:pt idx="113">
                  <c:v>-0.28740545305187132</c:v>
                </c:pt>
                <c:pt idx="114">
                  <c:v>-0.81492091472619632</c:v>
                </c:pt>
                <c:pt idx="115">
                  <c:v>-1.0813049094984151</c:v>
                </c:pt>
                <c:pt idx="116">
                  <c:v>-0.98482195139225337</c:v>
                </c:pt>
                <c:pt idx="117">
                  <c:v>-0.55108324782683149</c:v>
                </c:pt>
                <c:pt idx="118">
                  <c:v>7.4000123319562516E-2</c:v>
                </c:pt>
                <c:pt idx="119">
                  <c:v>0.67469988684019688</c:v>
                </c:pt>
                <c:pt idx="120">
                  <c:v>1.0418042579359925</c:v>
                </c:pt>
                <c:pt idx="121">
                  <c:v>1.0476008445797296</c:v>
                </c:pt>
                <c:pt idx="122">
                  <c:v>0.69240252263015567</c:v>
                </c:pt>
                <c:pt idx="123">
                  <c:v>0.10543318345479519</c:v>
                </c:pt>
                <c:pt idx="124">
                  <c:v>-0.50081197741201933</c:v>
                </c:pt>
                <c:pt idx="125">
                  <c:v>-0.9067670855823704</c:v>
                </c:pt>
                <c:pt idx="126">
                  <c:v>-0.96530226879529313</c:v>
                </c:pt>
                <c:pt idx="127">
                  <c:v>-0.65573260489218632</c:v>
                </c:pt>
                <c:pt idx="128">
                  <c:v>-9.2418753806712314E-2</c:v>
                </c:pt>
                <c:pt idx="129">
                  <c:v>0.51570361058319392</c:v>
                </c:pt>
                <c:pt idx="130">
                  <c:v>0.94053411367928763</c:v>
                </c:pt>
                <c:pt idx="131">
                  <c:v>1.0181378781535075</c:v>
                </c:pt>
                <c:pt idx="132">
                  <c:v>0.70974941911456912</c:v>
                </c:pt>
                <c:pt idx="133">
                  <c:v>0.11794275514610789</c:v>
                </c:pt>
                <c:pt idx="134">
                  <c:v>-0.54850902718500782</c:v>
                </c:pt>
                <c:pt idx="135">
                  <c:v>-1.0489679570762391</c:v>
                </c:pt>
                <c:pt idx="136">
                  <c:v>-1.1979239712455034</c:v>
                </c:pt>
                <c:pt idx="137">
                  <c:v>-0.93317184710439338</c:v>
                </c:pt>
                <c:pt idx="138">
                  <c:v>-0.34015449127072556</c:v>
                </c:pt>
                <c:pt idx="139">
                  <c:v>0.37690471747878063</c:v>
                </c:pt>
                <c:pt idx="140">
                  <c:v>0.96722003940804535</c:v>
                </c:pt>
                <c:pt idx="141">
                  <c:v>1.2232811795374976</c:v>
                </c:pt>
                <c:pt idx="142">
                  <c:v>1.0558966029949379</c:v>
                </c:pt>
                <c:pt idx="143">
                  <c:v>0.52706897319013968</c:v>
                </c:pt>
                <c:pt idx="144">
                  <c:v>-0.1716139999840347</c:v>
                </c:pt>
                <c:pt idx="145">
                  <c:v>-0.78769647625124739</c:v>
                </c:pt>
                <c:pt idx="146">
                  <c:v>-1.0990996794828101</c:v>
                </c:pt>
                <c:pt idx="147">
                  <c:v>-0.99489851279383723</c:v>
                </c:pt>
                <c:pt idx="148">
                  <c:v>-0.5161556416180717</c:v>
                </c:pt>
                <c:pt idx="149">
                  <c:v>0.15836643749133611</c:v>
                </c:pt>
                <c:pt idx="150">
                  <c:v>0.77683869274497219</c:v>
                </c:pt>
                <c:pt idx="151">
                  <c:v>1.1061747755726112</c:v>
                </c:pt>
                <c:pt idx="152">
                  <c:v>1.0177402106045099</c:v>
                </c:pt>
                <c:pt idx="153">
                  <c:v>0.53562673357462764</c:v>
                </c:pt>
                <c:pt idx="154">
                  <c:v>-0.17045574414987238</c:v>
                </c:pt>
                <c:pt idx="155">
                  <c:v>-0.84556824683536636</c:v>
                </c:pt>
                <c:pt idx="156">
                  <c:v>-1.2416593744028512</c:v>
                </c:pt>
                <c:pt idx="157">
                  <c:v>-1.2081027851946626</c:v>
                </c:pt>
                <c:pt idx="158">
                  <c:v>-0.74764652875615201</c:v>
                </c:pt>
                <c:pt idx="159">
                  <c:v>-1.7102293255096417E-2</c:v>
                </c:pt>
                <c:pt idx="160">
                  <c:v>0.72792707591893313</c:v>
                </c:pt>
                <c:pt idx="161">
                  <c:v>1.2246065018647161</c:v>
                </c:pt>
                <c:pt idx="162">
                  <c:v>1.297684881162839</c:v>
                </c:pt>
                <c:pt idx="163">
                  <c:v>0.92312949038063596</c:v>
                </c:pt>
                <c:pt idx="164">
                  <c:v>0.23727024459771928</c:v>
                </c:pt>
                <c:pt idx="165">
                  <c:v>-0.51215932046724366</c:v>
                </c:pt>
                <c:pt idx="166">
                  <c:v>-1.0555660713903479</c:v>
                </c:pt>
                <c:pt idx="167">
                  <c:v>-1.1992386699337927</c:v>
                </c:pt>
                <c:pt idx="168">
                  <c:v>-0.89575179219862811</c:v>
                </c:pt>
                <c:pt idx="169">
                  <c:v>-0.26128874050251372</c:v>
                </c:pt>
                <c:pt idx="170">
                  <c:v>0.46663523551813535</c:v>
                </c:pt>
                <c:pt idx="171">
                  <c:v>1.015867549500459</c:v>
                </c:pt>
                <c:pt idx="172">
                  <c:v>1.1792824284217158</c:v>
                </c:pt>
                <c:pt idx="173">
                  <c:v>0.89109378683458584</c:v>
                </c:pt>
                <c:pt idx="174">
                  <c:v>0.25185132373258012</c:v>
                </c:pt>
                <c:pt idx="175">
                  <c:v>-0.50724926563352335</c:v>
                </c:pt>
                <c:pt idx="176">
                  <c:v>-1.108012729265907</c:v>
                </c:pt>
                <c:pt idx="177">
                  <c:v>-1.3265658928076096</c:v>
                </c:pt>
                <c:pt idx="178">
                  <c:v>-1.0754907951716219</c:v>
                </c:pt>
                <c:pt idx="179">
                  <c:v>-0.43674025396232935</c:v>
                </c:pt>
                <c:pt idx="180">
                  <c:v>0.36688173821467274</c:v>
                </c:pt>
                <c:pt idx="181">
                  <c:v>1.0515592977648152</c:v>
                </c:pt>
                <c:pt idx="182">
                  <c:v>1.3747821221581045</c:v>
                </c:pt>
                <c:pt idx="183">
                  <c:v>1.2230212765037969</c:v>
                </c:pt>
                <c:pt idx="184">
                  <c:v>0.65286362982728596</c:v>
                </c:pt>
                <c:pt idx="185">
                  <c:v>-0.12944007908354688</c:v>
                </c:pt>
                <c:pt idx="186">
                  <c:v>-0.84268277078882814</c:v>
                </c:pt>
                <c:pt idx="187">
                  <c:v>-1.2325792729944371</c:v>
                </c:pt>
                <c:pt idx="188">
                  <c:v>-1.1638038405822817</c:v>
                </c:pt>
                <c:pt idx="189">
                  <c:v>-0.66871355293498069</c:v>
                </c:pt>
                <c:pt idx="190">
                  <c:v>6.4979496093995032E-2</c:v>
                </c:pt>
                <c:pt idx="191">
                  <c:v>0.76310683844955896</c:v>
                </c:pt>
                <c:pt idx="192">
                  <c:v>1.1654236188472207</c:v>
                </c:pt>
                <c:pt idx="193">
                  <c:v>1.1208937701244586</c:v>
                </c:pt>
                <c:pt idx="194">
                  <c:v>0.64313647690972109</c:v>
                </c:pt>
                <c:pt idx="195">
                  <c:v>-9.4214645383127418E-2</c:v>
                </c:pt>
                <c:pt idx="196">
                  <c:v>-0.82060359468979605</c:v>
                </c:pt>
                <c:pt idx="197">
                  <c:v>-1.2671569684277944</c:v>
                </c:pt>
                <c:pt idx="198">
                  <c:v>-1.2649076338466596</c:v>
                </c:pt>
                <c:pt idx="199">
                  <c:v>-0.80685743317509029</c:v>
                </c:pt>
                <c:pt idx="200">
                  <c:v>-5.1245645678182974E-2</c:v>
                </c:pt>
                <c:pt idx="201">
                  <c:v>0.73522026006583907</c:v>
                </c:pt>
                <c:pt idx="202">
                  <c:v>1.2735734834213563</c:v>
                </c:pt>
                <c:pt idx="203">
                  <c:v>1.373298773687343</c:v>
                </c:pt>
                <c:pt idx="204">
                  <c:v>1.0009871227203631</c:v>
                </c:pt>
                <c:pt idx="205">
                  <c:v>0.29205454301227146</c:v>
                </c:pt>
                <c:pt idx="206">
                  <c:v>-0.49864089006906109</c:v>
                </c:pt>
                <c:pt idx="207">
                  <c:v>-1.0892492320331608</c:v>
                </c:pt>
                <c:pt idx="208">
                  <c:v>-1.2728047789116823</c:v>
                </c:pt>
                <c:pt idx="209">
                  <c:v>-0.99154022898218774</c:v>
                </c:pt>
                <c:pt idx="210">
                  <c:v>-0.35675843832998372</c:v>
                </c:pt>
                <c:pt idx="211">
                  <c:v>0.39276307989377784</c:v>
                </c:pt>
                <c:pt idx="212">
                  <c:v>0.97850147927511633</c:v>
                </c:pt>
                <c:pt idx="213">
                  <c:v>1.1839963887417053</c:v>
                </c:pt>
                <c:pt idx="214">
                  <c:v>0.93366246288983556</c:v>
                </c:pt>
                <c:pt idx="215">
                  <c:v>0.3200100162482139</c:v>
                </c:pt>
                <c:pt idx="216">
                  <c:v>-0.43047368220036536</c:v>
                </c:pt>
                <c:pt idx="217">
                  <c:v>-1.0401956205301783</c:v>
                </c:pt>
                <c:pt idx="218">
                  <c:v>-1.2818072495760788</c:v>
                </c:pt>
                <c:pt idx="219">
                  <c:v>-1.0611357885313792</c:v>
                </c:pt>
                <c:pt idx="220">
                  <c:v>-0.45160579495770115</c:v>
                </c:pt>
                <c:pt idx="221">
                  <c:v>0.33222451625260818</c:v>
                </c:pt>
                <c:pt idx="222">
                  <c:v>1.0122428856301533</c:v>
                </c:pt>
                <c:pt idx="223">
                  <c:v>1.3471971286586109</c:v>
                </c:pt>
                <c:pt idx="224">
                  <c:v>1.2194907428431716</c:v>
                </c:pt>
                <c:pt idx="225">
                  <c:v>0.67699700175169297</c:v>
                </c:pt>
                <c:pt idx="226">
                  <c:v>-8.5029304244403206E-2</c:v>
                </c:pt>
                <c:pt idx="227">
                  <c:v>-0.79509161243075877</c:v>
                </c:pt>
                <c:pt idx="228">
                  <c:v>-1.2036174536752315</c:v>
                </c:pt>
                <c:pt idx="229">
                  <c:v>-1.1724893852822018</c:v>
                </c:pt>
                <c:pt idx="230">
                  <c:v>-0.72362399275004075</c:v>
                </c:pt>
                <c:pt idx="231">
                  <c:v>-2.9316742116812816E-2</c:v>
                </c:pt>
                <c:pt idx="232">
                  <c:v>0.65172693474583165</c:v>
                </c:pt>
                <c:pt idx="233">
                  <c:v>1.0691095793341814</c:v>
                </c:pt>
                <c:pt idx="234">
                  <c:v>1.0716691455131384</c:v>
                </c:pt>
                <c:pt idx="235">
                  <c:v>0.66169150623959649</c:v>
                </c:pt>
                <c:pt idx="236">
                  <c:v>-6.9828668940934285E-3</c:v>
                </c:pt>
                <c:pt idx="237">
                  <c:v>-0.6858846929416943</c:v>
                </c:pt>
                <c:pt idx="238">
                  <c:v>-1.1228702257328274</c:v>
                </c:pt>
                <c:pt idx="239">
                  <c:v>-1.1539198746695452</c:v>
                </c:pt>
                <c:pt idx="240">
                  <c:v>-0.76252104878160909</c:v>
                </c:pt>
                <c:pt idx="241">
                  <c:v>-8.5340159248642189E-2</c:v>
                </c:pt>
                <c:pt idx="242">
                  <c:v>0.63752959835230194</c:v>
                </c:pt>
                <c:pt idx="243">
                  <c:v>1.1494060942283333</c:v>
                </c:pt>
                <c:pt idx="244">
                  <c:v>1.2693389608666141</c:v>
                </c:pt>
                <c:pt idx="245">
                  <c:v>0.95657475564788308</c:v>
                </c:pt>
                <c:pt idx="246">
                  <c:v>0.3241507156993565</c:v>
                </c:pt>
                <c:pt idx="247">
                  <c:v>-0.40285405366371202</c:v>
                </c:pt>
                <c:pt idx="248">
                  <c:v>-0.96888787350338101</c:v>
                </c:pt>
                <c:pt idx="249">
                  <c:v>-1.1795865737279823</c:v>
                </c:pt>
                <c:pt idx="250">
                  <c:v>-0.97044729759170023</c:v>
                </c:pt>
                <c:pt idx="251">
                  <c:v>-0.42805383233471167</c:v>
                </c:pt>
                <c:pt idx="252">
                  <c:v>0.2432605096308264</c:v>
                </c:pt>
                <c:pt idx="253">
                  <c:v>0.79669362978390912</c:v>
                </c:pt>
                <c:pt idx="254">
                  <c:v>1.0326056842169493</c:v>
                </c:pt>
                <c:pt idx="255">
                  <c:v>0.87004037654944322</c:v>
                </c:pt>
                <c:pt idx="256">
                  <c:v>0.37456211993184341</c:v>
                </c:pt>
                <c:pt idx="257">
                  <c:v>-0.26713956743033612</c:v>
                </c:pt>
                <c:pt idx="258">
                  <c:v>-0.81613968282624716</c:v>
                </c:pt>
                <c:pt idx="259">
                  <c:v>-1.0683602665927854</c:v>
                </c:pt>
                <c:pt idx="260">
                  <c:v>-0.92827023222633065</c:v>
                </c:pt>
                <c:pt idx="261">
                  <c:v>-0.44279134309166657</c:v>
                </c:pt>
                <c:pt idx="262">
                  <c:v>0.21639155216220629</c:v>
                </c:pt>
                <c:pt idx="263">
                  <c:v>0.81523353134711862</c:v>
                </c:pt>
                <c:pt idx="264">
                  <c:v>1.1415732894645392</c:v>
                </c:pt>
                <c:pt idx="265">
                  <c:v>1.0807640604618198</c:v>
                </c:pt>
                <c:pt idx="266">
                  <c:v>0.65568480760177683</c:v>
                </c:pt>
                <c:pt idx="267">
                  <c:v>1.7219647093364578E-2</c:v>
                </c:pt>
                <c:pt idx="268">
                  <c:v>-0.6107895128871158</c:v>
                </c:pt>
                <c:pt idx="269">
                  <c:v>-1.0118653146518328</c:v>
                </c:pt>
                <c:pt idx="270">
                  <c:v>-1.0534671336819632</c:v>
                </c:pt>
                <c:pt idx="271">
                  <c:v>-0.73252895291308484</c:v>
                </c:pt>
                <c:pt idx="272">
                  <c:v>-0.17416143754481261</c:v>
                </c:pt>
                <c:pt idx="273">
                  <c:v>0.41531178921580253</c:v>
                </c:pt>
                <c:pt idx="274">
                  <c:v>0.82350952559289481</c:v>
                </c:pt>
                <c:pt idx="275">
                  <c:v>0.90805360836497995</c:v>
                </c:pt>
                <c:pt idx="276">
                  <c:v>0.64633970812945107</c:v>
                </c:pt>
                <c:pt idx="277">
                  <c:v>0.14163365501902064</c:v>
                </c:pt>
                <c:pt idx="278">
                  <c:v>-0.41601945811440921</c:v>
                </c:pt>
                <c:pt idx="279">
                  <c:v>-0.81941899672195839</c:v>
                </c:pt>
                <c:pt idx="280">
                  <c:v>-0.91902744275673065</c:v>
                </c:pt>
                <c:pt idx="281">
                  <c:v>-0.67617275442896041</c:v>
                </c:pt>
                <c:pt idx="282">
                  <c:v>-0.1759376493870945</c:v>
                </c:pt>
                <c:pt idx="283">
                  <c:v>0.40430771369809371</c:v>
                </c:pt>
                <c:pt idx="284">
                  <c:v>0.85891018398578345</c:v>
                </c:pt>
                <c:pt idx="285">
                  <c:v>1.0272525013029343</c:v>
                </c:pt>
                <c:pt idx="286">
                  <c:v>0.85020446697845609</c:v>
                </c:pt>
                <c:pt idx="287">
                  <c:v>0.38991865426566219</c:v>
                </c:pt>
                <c:pt idx="288">
                  <c:v>-0.19350094912537899</c:v>
                </c:pt>
                <c:pt idx="289">
                  <c:v>-0.69953939388212949</c:v>
                </c:pt>
                <c:pt idx="290">
                  <c:v>-0.95813632396999471</c:v>
                </c:pt>
                <c:pt idx="291">
                  <c:v>-0.8886318737057568</c:v>
                </c:pt>
                <c:pt idx="292">
                  <c:v>-0.52620029946772029</c:v>
                </c:pt>
                <c:pt idx="293">
                  <c:v>-7.0317084053088813E-3</c:v>
                </c:pt>
                <c:pt idx="294">
                  <c:v>0.48175114838801048</c:v>
                </c:pt>
                <c:pt idx="295">
                  <c:v>0.76911460841147827</c:v>
                </c:pt>
                <c:pt idx="296">
                  <c:v>0.7601104141996784</c:v>
                </c:pt>
                <c:pt idx="297">
                  <c:v>0.46780951450587388</c:v>
                </c:pt>
                <c:pt idx="298">
                  <c:v>6.4295440348657203E-3</c:v>
                </c:pt>
                <c:pt idx="299">
                  <c:v>-0.45120094081327722</c:v>
                </c:pt>
                <c:pt idx="300">
                  <c:v>-0.73618202547845801</c:v>
                </c:pt>
                <c:pt idx="301">
                  <c:v>-0.74366187667251848</c:v>
                </c:pt>
                <c:pt idx="302">
                  <c:v>-0.46936780679782802</c:v>
                </c:pt>
                <c:pt idx="303">
                  <c:v>-1.005827669474138E-2</c:v>
                </c:pt>
                <c:pt idx="304">
                  <c:v>0.47168924333136747</c:v>
                </c:pt>
                <c:pt idx="305">
                  <c:v>0.80541879466203536</c:v>
                </c:pt>
                <c:pt idx="306">
                  <c:v>0.87277638041751648</c:v>
                </c:pt>
                <c:pt idx="307">
                  <c:v>0.64848015961741878</c:v>
                </c:pt>
                <c:pt idx="308">
                  <c:v>0.2082414411423959</c:v>
                </c:pt>
                <c:pt idx="309">
                  <c:v>-0.29861369193285092</c:v>
                </c:pt>
                <c:pt idx="310">
                  <c:v>-0.70171636328167786</c:v>
                </c:pt>
                <c:pt idx="311">
                  <c:v>-0.86871268501206456</c:v>
                </c:pt>
                <c:pt idx="312">
                  <c:v>-0.75017459197327307</c:v>
                </c:pt>
                <c:pt idx="313">
                  <c:v>-0.39502121362084341</c:v>
                </c:pt>
                <c:pt idx="314">
                  <c:v>6.8368455520827168E-2</c:v>
                </c:pt>
                <c:pt idx="315">
                  <c:v>0.47817332895620385</c:v>
                </c:pt>
                <c:pt idx="316">
                  <c:v>0.69582100677688252</c:v>
                </c:pt>
                <c:pt idx="317">
                  <c:v>0.65349694786260493</c:v>
                </c:pt>
                <c:pt idx="318">
                  <c:v>0.37616403953846356</c:v>
                </c:pt>
                <c:pt idx="319">
                  <c:v>-2.9087140080372886E-2</c:v>
                </c:pt>
                <c:pt idx="320">
                  <c:v>-0.41209083973315525</c:v>
                </c:pt>
                <c:pt idx="321">
                  <c:v>-0.63302968905933144</c:v>
                </c:pt>
                <c:pt idx="322">
                  <c:v>-0.61145379690525459</c:v>
                </c:pt>
                <c:pt idx="323">
                  <c:v>-0.35394304320262698</c:v>
                </c:pt>
                <c:pt idx="324">
                  <c:v>4.8894410204048139E-2</c:v>
                </c:pt>
                <c:pt idx="325">
                  <c:v>0.45466000294946352</c:v>
                </c:pt>
                <c:pt idx="326">
                  <c:v>0.71913337699040403</c:v>
                </c:pt>
                <c:pt idx="327">
                  <c:v>0.7464976161297362</c:v>
                </c:pt>
                <c:pt idx="328">
                  <c:v>0.52247392744416232</c:v>
                </c:pt>
                <c:pt idx="329">
                  <c:v>0.1191052151649685</c:v>
                </c:pt>
                <c:pt idx="330">
                  <c:v>-0.33019849497963227</c:v>
                </c:pt>
                <c:pt idx="331">
                  <c:v>-0.67651351633146606</c:v>
                </c:pt>
                <c:pt idx="332">
                  <c:v>-0.80624010461327977</c:v>
                </c:pt>
                <c:pt idx="333">
                  <c:v>-0.67946333306488149</c:v>
                </c:pt>
                <c:pt idx="334">
                  <c:v>-0.34282027567469397</c:v>
                </c:pt>
                <c:pt idx="335">
                  <c:v>8.7296019410337294E-2</c:v>
                </c:pt>
                <c:pt idx="336">
                  <c:v>0.46518123009339629</c:v>
                </c:pt>
                <c:pt idx="337">
                  <c:v>0.66586494297532961</c:v>
                </c:pt>
                <c:pt idx="338">
                  <c:v>0.62754336908555608</c:v>
                </c:pt>
                <c:pt idx="339">
                  <c:v>0.37192680046142335</c:v>
                </c:pt>
                <c:pt idx="340">
                  <c:v>-4.3070039839658986E-3</c:v>
                </c:pt>
                <c:pt idx="341">
                  <c:v>-0.36382195294069974</c:v>
                </c:pt>
                <c:pt idx="342">
                  <c:v>-0.57674997954307106</c:v>
                </c:pt>
                <c:pt idx="343">
                  <c:v>-0.56600186879126513</c:v>
                </c:pt>
                <c:pt idx="344">
                  <c:v>-0.33415032560828417</c:v>
                </c:pt>
                <c:pt idx="345">
                  <c:v>3.7364527912712796E-2</c:v>
                </c:pt>
                <c:pt idx="346">
                  <c:v>0.41643561397162709</c:v>
                </c:pt>
                <c:pt idx="347">
                  <c:v>0.66619812778904008</c:v>
                </c:pt>
                <c:pt idx="348">
                  <c:v>0.6928413280068868</c:v>
                </c:pt>
                <c:pt idx="349">
                  <c:v>0.47881692412452365</c:v>
                </c:pt>
                <c:pt idx="350">
                  <c:v>8.9899593269087752E-2</c:v>
                </c:pt>
                <c:pt idx="351">
                  <c:v>-0.34650101510139375</c:v>
                </c:pt>
                <c:pt idx="352">
                  <c:v>-0.68449668224450777</c:v>
                </c:pt>
                <c:pt idx="353">
                  <c:v>-0.80962860638301837</c:v>
                </c:pt>
                <c:pt idx="354">
                  <c:v>-0.67838301627920394</c:v>
                </c:pt>
                <c:pt idx="355">
                  <c:v>-0.33362162187519101</c:v>
                </c:pt>
                <c:pt idx="356">
                  <c:v>0.10957512314439355</c:v>
                </c:pt>
                <c:pt idx="357">
                  <c:v>0.50299835641088952</c:v>
                </c:pt>
                <c:pt idx="358">
                  <c:v>0.71603740334466714</c:v>
                </c:pt>
                <c:pt idx="359">
                  <c:v>0.68060721580872507</c:v>
                </c:pt>
                <c:pt idx="360">
                  <c:v>0.4146854910801584</c:v>
                </c:pt>
                <c:pt idx="361">
                  <c:v>1.6127012362665144E-2</c:v>
                </c:pt>
                <c:pt idx="362">
                  <c:v>-0.37134883978843153</c:v>
                </c:pt>
                <c:pt idx="363">
                  <c:v>-0.60840846911690338</c:v>
                </c:pt>
                <c:pt idx="364">
                  <c:v>-0.60921606496860825</c:v>
                </c:pt>
                <c:pt idx="365">
                  <c:v>-0.37221574501315358</c:v>
                </c:pt>
                <c:pt idx="366">
                  <c:v>1.8426227951131996E-2</c:v>
                </c:pt>
                <c:pt idx="367">
                  <c:v>0.42161259858358485</c:v>
                </c:pt>
                <c:pt idx="368">
                  <c:v>0.68864889345751956</c:v>
                </c:pt>
                <c:pt idx="369">
                  <c:v>0.71606906623581545</c:v>
                </c:pt>
                <c:pt idx="370">
                  <c:v>0.48339827218891568</c:v>
                </c:pt>
                <c:pt idx="371">
                  <c:v>6.2281352131056081E-2</c:v>
                </c:pt>
                <c:pt idx="372">
                  <c:v>-0.40675403650911968</c:v>
                </c:pt>
                <c:pt idx="373">
                  <c:v>-0.7622998652110422</c:v>
                </c:pt>
                <c:pt idx="374">
                  <c:v>-0.87837171692785188</c:v>
                </c:pt>
                <c:pt idx="375">
                  <c:v>-0.70932144687254384</c:v>
                </c:pt>
                <c:pt idx="376">
                  <c:v>-0.30732051785639264</c:v>
                </c:pt>
                <c:pt idx="377">
                  <c:v>0.19423942143164</c:v>
                </c:pt>
                <c:pt idx="378">
                  <c:v>0.62616906833798247</c:v>
                </c:pt>
                <c:pt idx="379">
                  <c:v>0.84218788678981404</c:v>
                </c:pt>
                <c:pt idx="380">
                  <c:v>0.77040031545190413</c:v>
                </c:pt>
                <c:pt idx="381">
                  <c:v>0.4392262437667328</c:v>
                </c:pt>
                <c:pt idx="382">
                  <c:v>-3.1794330827861164E-2</c:v>
                </c:pt>
                <c:pt idx="383">
                  <c:v>-0.47360187866571968</c:v>
                </c:pt>
                <c:pt idx="384">
                  <c:v>-0.72733861973556768</c:v>
                </c:pt>
                <c:pt idx="385">
                  <c:v>-0.70120933140079045</c:v>
                </c:pt>
                <c:pt idx="386">
                  <c:v>-0.40415448636558737</c:v>
                </c:pt>
                <c:pt idx="387">
                  <c:v>5.6073197038664736E-2</c:v>
                </c:pt>
                <c:pt idx="388">
                  <c:v>0.51033726737215945</c:v>
                </c:pt>
                <c:pt idx="389">
                  <c:v>0.7882534414817336</c:v>
                </c:pt>
                <c:pt idx="390">
                  <c:v>0.77986545994303125</c:v>
                </c:pt>
                <c:pt idx="391">
                  <c:v>0.47674464175074105</c:v>
                </c:pt>
                <c:pt idx="392">
                  <c:v>-2.2641628241192924E-2</c:v>
                </c:pt>
                <c:pt idx="393">
                  <c:v>-0.54591336361299292</c:v>
                </c:pt>
                <c:pt idx="394">
                  <c:v>-0.90701497036378087</c:v>
                </c:pt>
                <c:pt idx="395">
                  <c:v>-0.97260633178763822</c:v>
                </c:pt>
                <c:pt idx="396">
                  <c:v>-0.7108939257224387</c:v>
                </c:pt>
                <c:pt idx="397">
                  <c:v>-0.20504596665571603</c:v>
                </c:pt>
                <c:pt idx="398">
                  <c:v>0.3742748224270806</c:v>
                </c:pt>
                <c:pt idx="399">
                  <c:v>0.82813833029789652</c:v>
                </c:pt>
                <c:pt idx="400">
                  <c:v>0.99963448090125395</c:v>
                </c:pt>
                <c:pt idx="401">
                  <c:v>0.83018394378253457</c:v>
                </c:pt>
                <c:pt idx="402">
                  <c:v>0.38143626095837535</c:v>
                </c:pt>
                <c:pt idx="403">
                  <c:v>-0.18563506155106496</c:v>
                </c:pt>
                <c:pt idx="404">
                  <c:v>-0.66755198132362115</c:v>
                </c:pt>
                <c:pt idx="405">
                  <c:v>-0.89112281601962895</c:v>
                </c:pt>
                <c:pt idx="406">
                  <c:v>-0.77618659463844508</c:v>
                </c:pt>
                <c:pt idx="407">
                  <c:v>-0.36551549898286478</c:v>
                </c:pt>
                <c:pt idx="408">
                  <c:v>0.18940398227699251</c:v>
                </c:pt>
                <c:pt idx="409">
                  <c:v>0.68220591688508869</c:v>
                </c:pt>
                <c:pt idx="410">
                  <c:v>0.92617931391881037</c:v>
                </c:pt>
                <c:pt idx="411">
                  <c:v>0.8227909954309196</c:v>
                </c:pt>
                <c:pt idx="412">
                  <c:v>0.39924351834609761</c:v>
                </c:pt>
                <c:pt idx="413">
                  <c:v>-0.19905404722495273</c:v>
                </c:pt>
                <c:pt idx="414">
                  <c:v>-0.75909840857866706</c:v>
                </c:pt>
                <c:pt idx="415">
                  <c:v>-1.076325847603457</c:v>
                </c:pt>
                <c:pt idx="416">
                  <c:v>-1.0289065656110155</c:v>
                </c:pt>
                <c:pt idx="417">
                  <c:v>-0.62334367624741982</c:v>
                </c:pt>
                <c:pt idx="418">
                  <c:v>5.5907124437317105E-3</c:v>
                </c:pt>
                <c:pt idx="419">
                  <c:v>0.64125255282147597</c:v>
                </c:pt>
                <c:pt idx="420">
                  <c:v>1.0617414696973515</c:v>
                </c:pt>
                <c:pt idx="421">
                  <c:v>1.1194368505369992</c:v>
                </c:pt>
                <c:pt idx="422">
                  <c:v>0.7947193215311309</c:v>
                </c:pt>
                <c:pt idx="423">
                  <c:v>0.20411529800286332</c:v>
                </c:pt>
                <c:pt idx="424">
                  <c:v>-0.44062789231718824</c:v>
                </c:pt>
                <c:pt idx="425">
                  <c:v>-0.90827397537345178</c:v>
                </c:pt>
                <c:pt idx="426">
                  <c:v>-1.0315692149223035</c:v>
                </c:pt>
                <c:pt idx="427">
                  <c:v>-0.76825311993894241</c:v>
                </c:pt>
                <c:pt idx="428">
                  <c:v>-0.21721450656004782</c:v>
                </c:pt>
                <c:pt idx="429">
                  <c:v>0.41655453314896601</c:v>
                </c:pt>
                <c:pt idx="430">
                  <c:v>0.89600338063859031</c:v>
                </c:pt>
                <c:pt idx="431">
                  <c:v>1.038530156269172</c:v>
                </c:pt>
                <c:pt idx="432">
                  <c:v>0.78357214951119381</c:v>
                </c:pt>
                <c:pt idx="433">
                  <c:v>0.21642664756886082</c:v>
                </c:pt>
                <c:pt idx="434">
                  <c:v>-0.46089479496005703</c:v>
                </c:pt>
                <c:pt idx="435">
                  <c:v>-1.0017863030436442</c:v>
                </c:pt>
                <c:pt idx="436">
                  <c:v>-1.2043780376289097</c:v>
                </c:pt>
                <c:pt idx="437">
                  <c:v>-0.98574704589050754</c:v>
                </c:pt>
                <c:pt idx="438">
                  <c:v>-0.41381624539213768</c:v>
                </c:pt>
                <c:pt idx="439">
                  <c:v>0.31515061174456649</c:v>
                </c:pt>
                <c:pt idx="440">
                  <c:v>0.9458810793097252</c:v>
                </c:pt>
                <c:pt idx="441">
                  <c:v>1.2555578388121704</c:v>
                </c:pt>
                <c:pt idx="442">
                  <c:v>1.1344167610498188</c:v>
                </c:pt>
                <c:pt idx="443">
                  <c:v>0.62611260224633392</c:v>
                </c:pt>
                <c:pt idx="444">
                  <c:v>-8.7154512436486281E-2</c:v>
                </c:pt>
                <c:pt idx="445">
                  <c:v>-0.74979945064296927</c:v>
                </c:pt>
                <c:pt idx="446">
                  <c:v>-1.1250105254864742</c:v>
                </c:pt>
                <c:pt idx="447">
                  <c:v>-1.0806030212780473</c:v>
                </c:pt>
                <c:pt idx="448">
                  <c:v>-0.63729820099906664</c:v>
                </c:pt>
                <c:pt idx="449">
                  <c:v>3.8396999510342922E-2</c:v>
                </c:pt>
                <c:pt idx="450">
                  <c:v>0.69448416860681772</c:v>
                </c:pt>
                <c:pt idx="451">
                  <c:v>1.0853185747125198</c:v>
                </c:pt>
                <c:pt idx="452">
                  <c:v>1.0617189084740204</c:v>
                </c:pt>
                <c:pt idx="453">
                  <c:v>0.62644292063898854</c:v>
                </c:pt>
                <c:pt idx="454">
                  <c:v>-6.5477915544406531E-2</c:v>
                </c:pt>
                <c:pt idx="455">
                  <c:v>-0.76208510257985396</c:v>
                </c:pt>
                <c:pt idx="456">
                  <c:v>-1.2057494629771395</c:v>
                </c:pt>
                <c:pt idx="457">
                  <c:v>-1.227317699752744</c:v>
                </c:pt>
                <c:pt idx="458">
                  <c:v>-0.80883220045145121</c:v>
                </c:pt>
                <c:pt idx="459">
                  <c:v>-9.1718111535883717E-2</c:v>
                </c:pt>
                <c:pt idx="460">
                  <c:v>0.67295286451861558</c:v>
                </c:pt>
                <c:pt idx="461">
                  <c:v>1.2144286702882281</c:v>
                </c:pt>
                <c:pt idx="462">
                  <c:v>1.340010449228999</c:v>
                </c:pt>
                <c:pt idx="463">
                  <c:v>1.0050632411427622</c:v>
                </c:pt>
                <c:pt idx="464">
                  <c:v>0.32970312238022192</c:v>
                </c:pt>
                <c:pt idx="465">
                  <c:v>-0.44416541243202057</c:v>
                </c:pt>
                <c:pt idx="466">
                  <c:v>-1.0401061636360271</c:v>
                </c:pt>
                <c:pt idx="467">
                  <c:v>-1.2471518288787387</c:v>
                </c:pt>
                <c:pt idx="468">
                  <c:v>-0.99622498919931701</c:v>
                </c:pt>
                <c:pt idx="469">
                  <c:v>-0.38509980456863768</c:v>
                </c:pt>
                <c:pt idx="470">
                  <c:v>0.35733326146422051</c:v>
                </c:pt>
                <c:pt idx="471">
                  <c:v>0.95465211406594785</c:v>
                </c:pt>
                <c:pt idx="472">
                  <c:v>1.1840027197598182</c:v>
                </c:pt>
                <c:pt idx="473">
                  <c:v>0.95788891589891045</c:v>
                </c:pt>
                <c:pt idx="474">
                  <c:v>0.35674389282027297</c:v>
                </c:pt>
                <c:pt idx="475">
                  <c:v>-0.39977468667997529</c:v>
                </c:pt>
                <c:pt idx="476">
                  <c:v>-1.0325125611852384</c:v>
                </c:pt>
                <c:pt idx="477">
                  <c:v>-1.3046683701599957</c:v>
                </c:pt>
                <c:pt idx="478">
                  <c:v>-1.1086942412432019</c:v>
                </c:pt>
                <c:pt idx="479">
                  <c:v>-0.50650032042540793</c:v>
                </c:pt>
                <c:pt idx="480">
                  <c:v>0.29186831854264705</c:v>
                </c:pt>
                <c:pt idx="481">
                  <c:v>1.0035417953550674</c:v>
                </c:pt>
                <c:pt idx="482">
                  <c:v>1.3748965105642774</c:v>
                </c:pt>
                <c:pt idx="483">
                  <c:v>1.2733463447094544</c:v>
                </c:pt>
                <c:pt idx="484">
                  <c:v>0.73546956701039046</c:v>
                </c:pt>
                <c:pt idx="485">
                  <c:v>-4.6090132613794521E-2</c:v>
                </c:pt>
                <c:pt idx="486">
                  <c:v>-0.79226511190598781</c:v>
                </c:pt>
                <c:pt idx="487">
                  <c:v>-1.2384931568914359</c:v>
                </c:pt>
                <c:pt idx="488">
                  <c:v>-1.2302805279303883</c:v>
                </c:pt>
                <c:pt idx="489">
                  <c:v>-0.77867996596921607</c:v>
                </c:pt>
                <c:pt idx="490">
                  <c:v>-5.5542309678672935E-2</c:v>
                </c:pt>
                <c:pt idx="491">
                  <c:v>0.66968293811210655</c:v>
                </c:pt>
                <c:pt idx="492">
                  <c:v>1.1285481751679416</c:v>
                </c:pt>
                <c:pt idx="493">
                  <c:v>1.1516782397963488</c:v>
                </c:pt>
                <c:pt idx="494">
                  <c:v>0.73058609010951603</c:v>
                </c:pt>
                <c:pt idx="495">
                  <c:v>2.0727274409056404E-2</c:v>
                </c:pt>
                <c:pt idx="496">
                  <c:v>-0.71530038801876183</c:v>
                </c:pt>
                <c:pt idx="497">
                  <c:v>-1.2037017569678707</c:v>
                </c:pt>
                <c:pt idx="498">
                  <c:v>-1.2596121135467657</c:v>
                </c:pt>
                <c:pt idx="499">
                  <c:v>-0.85493336575319823</c:v>
                </c:pt>
                <c:pt idx="500">
                  <c:v>-0.1291732943608816</c:v>
                </c:pt>
                <c:pt idx="501">
                  <c:v>0.66066391560267279</c:v>
                </c:pt>
                <c:pt idx="502">
                  <c:v>1.2329141549038118</c:v>
                </c:pt>
                <c:pt idx="503">
                  <c:v>1.3830749886062708</c:v>
                </c:pt>
                <c:pt idx="504">
                  <c:v>1.0576428168303458</c:v>
                </c:pt>
                <c:pt idx="505">
                  <c:v>0.37321590120325443</c:v>
                </c:pt>
                <c:pt idx="506">
                  <c:v>-0.42596119594385767</c:v>
                </c:pt>
                <c:pt idx="507">
                  <c:v>-1.0564725886195707</c:v>
                </c:pt>
                <c:pt idx="508">
                  <c:v>-1.2980225608172182</c:v>
                </c:pt>
                <c:pt idx="509">
                  <c:v>-1.0724214756416117</c:v>
                </c:pt>
                <c:pt idx="510">
                  <c:v>-0.4707253160751938</c:v>
                </c:pt>
                <c:pt idx="511">
                  <c:v>0.28109002115996595</c:v>
                </c:pt>
                <c:pt idx="512">
                  <c:v>0.90518736019997625</c:v>
                </c:pt>
                <c:pt idx="513">
                  <c:v>1.1732828967209159</c:v>
                </c:pt>
                <c:pt idx="514">
                  <c:v>0.98949818681847634</c:v>
                </c:pt>
                <c:pt idx="515">
                  <c:v>0.42462767753249042</c:v>
                </c:pt>
                <c:pt idx="516">
                  <c:v>-0.3104235495692243</c:v>
                </c:pt>
                <c:pt idx="517">
                  <c:v>-0.94212508204500356</c:v>
                </c:pt>
                <c:pt idx="518">
                  <c:v>-1.2343626102766219</c:v>
                </c:pt>
                <c:pt idx="519">
                  <c:v>-1.0745911869375084</c:v>
                </c:pt>
                <c:pt idx="520">
                  <c:v>-0.5148493686356288</c:v>
                </c:pt>
                <c:pt idx="521">
                  <c:v>0.247099680688251</c:v>
                </c:pt>
                <c:pt idx="522">
                  <c:v>0.93944452847016602</c:v>
                </c:pt>
                <c:pt idx="523">
                  <c:v>1.3146375559652792</c:v>
                </c:pt>
                <c:pt idx="524">
                  <c:v>1.2386261661131646</c:v>
                </c:pt>
                <c:pt idx="525">
                  <c:v>0.73875150653297372</c:v>
                </c:pt>
                <c:pt idx="526">
                  <c:v>-6.8004306999202083E-3</c:v>
                </c:pt>
                <c:pt idx="527">
                  <c:v>-0.7338583994220107</c:v>
                </c:pt>
                <c:pt idx="528">
                  <c:v>-1.1876726758577458</c:v>
                </c:pt>
                <c:pt idx="529">
                  <c:v>-1.2142077851490884</c:v>
                </c:pt>
                <c:pt idx="530">
                  <c:v>-0.81438332871551466</c:v>
                </c:pt>
                <c:pt idx="531">
                  <c:v>-0.14196016299333442</c:v>
                </c:pt>
                <c:pt idx="532">
                  <c:v>0.55370617164930347</c:v>
                </c:pt>
                <c:pt idx="533">
                  <c:v>1.0188918640561875</c:v>
                </c:pt>
                <c:pt idx="534">
                  <c:v>1.0874339837538256</c:v>
                </c:pt>
                <c:pt idx="535">
                  <c:v>0.74009839648786568</c:v>
                </c:pt>
                <c:pt idx="536">
                  <c:v>0.11017355929170433</c:v>
                </c:pt>
                <c:pt idx="537">
                  <c:v>-0.56629183031651087</c:v>
                </c:pt>
                <c:pt idx="538">
                  <c:v>-1.0371453296496389</c:v>
                </c:pt>
                <c:pt idx="539">
                  <c:v>-1.1260190192996353</c:v>
                </c:pt>
                <c:pt idx="540">
                  <c:v>-0.7961489409050333</c:v>
                </c:pt>
                <c:pt idx="541">
                  <c:v>-0.16324295966079688</c:v>
                </c:pt>
                <c:pt idx="542">
                  <c:v>0.54688358876848719</c:v>
                </c:pt>
                <c:pt idx="543">
                  <c:v>1.0801957754078906</c:v>
                </c:pt>
                <c:pt idx="544">
                  <c:v>1.2460014841325477</c:v>
                </c:pt>
                <c:pt idx="545">
                  <c:v>0.98510245533516227</c:v>
                </c:pt>
                <c:pt idx="546">
                  <c:v>0.39018087720938588</c:v>
                </c:pt>
                <c:pt idx="547">
                  <c:v>-0.32849675317447807</c:v>
                </c:pt>
                <c:pt idx="548">
                  <c:v>-0.919217071367745</c:v>
                </c:pt>
                <c:pt idx="549">
                  <c:v>-1.1790234928018157</c:v>
                </c:pt>
                <c:pt idx="550">
                  <c:v>-1.0254377739786715</c:v>
                </c:pt>
                <c:pt idx="551">
                  <c:v>-0.52415047643592549</c:v>
                </c:pt>
                <c:pt idx="552">
                  <c:v>0.13674792191867535</c:v>
                </c:pt>
                <c:pt idx="553">
                  <c:v>0.71609083260577333</c:v>
                </c:pt>
                <c:pt idx="554">
                  <c:v>1.0070645625441617</c:v>
                </c:pt>
                <c:pt idx="555">
                  <c:v>0.91108784261129605</c:v>
                </c:pt>
                <c:pt idx="556">
                  <c:v>0.47174503653411115</c:v>
                </c:pt>
                <c:pt idx="557">
                  <c:v>-0.14293400021734487</c:v>
                </c:pt>
                <c:pt idx="558">
                  <c:v>-0.70283370429386871</c:v>
                </c:pt>
                <c:pt idx="559">
                  <c:v>-0.99977082536868345</c:v>
                </c:pt>
                <c:pt idx="560">
                  <c:v>-0.9226818962669866</c:v>
                </c:pt>
                <c:pt idx="561">
                  <c:v>-0.49703538994217711</c:v>
                </c:pt>
                <c:pt idx="562">
                  <c:v>0.12529648407895139</c:v>
                </c:pt>
                <c:pt idx="563">
                  <c:v>0.72151550767421013</c:v>
                </c:pt>
                <c:pt idx="564">
                  <c:v>1.07831151601072</c:v>
                </c:pt>
                <c:pt idx="565">
                  <c:v>1.0681091472870803</c:v>
                </c:pt>
                <c:pt idx="566">
                  <c:v>0.69390006190208431</c:v>
                </c:pt>
                <c:pt idx="567">
                  <c:v>8.7006119265620588E-2</c:v>
                </c:pt>
                <c:pt idx="568">
                  <c:v>-0.54084162725146112</c:v>
                </c:pt>
                <c:pt idx="569">
                  <c:v>-0.97341613429382245</c:v>
                </c:pt>
                <c:pt idx="570">
                  <c:v>-1.0664581488960752</c:v>
                </c:pt>
                <c:pt idx="571">
                  <c:v>-0.79744701714907795</c:v>
                </c:pt>
                <c:pt idx="572">
                  <c:v>-0.27136002127970138</c:v>
                </c:pt>
                <c:pt idx="573">
                  <c:v>0.31894187049319178</c:v>
                </c:pt>
                <c:pt idx="574">
                  <c:v>0.76286911678246261</c:v>
                </c:pt>
                <c:pt idx="575">
                  <c:v>0.90731854203082674</c:v>
                </c:pt>
                <c:pt idx="576">
                  <c:v>0.71007544470278727</c:v>
                </c:pt>
                <c:pt idx="577">
                  <c:v>0.25274045927338501</c:v>
                </c:pt>
                <c:pt idx="578">
                  <c:v>-0.29075489147227596</c:v>
                </c:pt>
                <c:pt idx="579">
                  <c:v>-0.71809421867776935</c:v>
                </c:pt>
                <c:pt idx="580">
                  <c:v>-0.8716668657318255</c:v>
                </c:pt>
                <c:pt idx="581">
                  <c:v>-0.69460762881592042</c:v>
                </c:pt>
                <c:pt idx="582">
                  <c:v>-0.25007963080434203</c:v>
                </c:pt>
                <c:pt idx="583">
                  <c:v>0.30251719261888532</c:v>
                </c:pt>
                <c:pt idx="584">
                  <c:v>0.76531984817549881</c:v>
                </c:pt>
                <c:pt idx="585">
                  <c:v>0.9727432023759407</c:v>
                </c:pt>
                <c:pt idx="586">
                  <c:v>0.84990684019214058</c:v>
                </c:pt>
                <c:pt idx="587">
                  <c:v>0.43823442126785833</c:v>
                </c:pt>
                <c:pt idx="588">
                  <c:v>-0.12033714015777497</c:v>
                </c:pt>
                <c:pt idx="589">
                  <c:v>-0.63432825055723396</c:v>
                </c:pt>
                <c:pt idx="590">
                  <c:v>-0.93033824928048836</c:v>
                </c:pt>
                <c:pt idx="591">
                  <c:v>-0.91323394601505359</c:v>
                </c:pt>
                <c:pt idx="592">
                  <c:v>-0.59786362337631427</c:v>
                </c:pt>
                <c:pt idx="593">
                  <c:v>-0.10165937368525198</c:v>
                </c:pt>
                <c:pt idx="594">
                  <c:v>0.39855232769982035</c:v>
                </c:pt>
                <c:pt idx="595">
                  <c:v>0.72968751168723311</c:v>
                </c:pt>
                <c:pt idx="596">
                  <c:v>0.78293351557937851</c:v>
                </c:pt>
                <c:pt idx="597">
                  <c:v>0.55046202433936298</c:v>
                </c:pt>
                <c:pt idx="598">
                  <c:v>0.12589202569425959</c:v>
                </c:pt>
                <c:pt idx="599">
                  <c:v>-0.33096234858616175</c:v>
                </c:pt>
                <c:pt idx="600">
                  <c:v>-0.65199468841286035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47104"/>
        <c:axId val="78049280"/>
      </c:scatterChart>
      <c:valAx>
        <c:axId val="78047104"/>
        <c:scaling>
          <c:orientation val="minMax"/>
          <c:max val="3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</a:t>
                </a:r>
                <a:r>
                  <a:rPr lang="en-US" i="1"/>
                  <a:t>t</a:t>
                </a:r>
                <a:r>
                  <a:rPr lang="en-US"/>
                  <a:t> in Tagen</a:t>
                </a:r>
              </a:p>
            </c:rich>
          </c:tx>
          <c:layout>
            <c:manualLayout>
              <c:xMode val="edge"/>
              <c:yMode val="edge"/>
              <c:x val="0.78652887139107608"/>
              <c:y val="0.48253974622598927"/>
            </c:manualLayout>
          </c:layout>
          <c:overlay val="0"/>
          <c:spPr>
            <a:solidFill>
              <a:schemeClr val="bg1"/>
            </a:solidFill>
          </c:spPr>
        </c:title>
        <c:numFmt formatCode="0" sourceLinked="0"/>
        <c:majorTickMark val="out"/>
        <c:minorTickMark val="out"/>
        <c:tickLblPos val="nextTo"/>
        <c:crossAx val="78049280"/>
        <c:crosses val="autoZero"/>
        <c:crossBetween val="midCat"/>
        <c:majorUnit val="2"/>
        <c:minorUnit val="1"/>
      </c:valAx>
      <c:valAx>
        <c:axId val="78049280"/>
        <c:scaling>
          <c:orientation val="minMax"/>
          <c:max val="1.6"/>
          <c:min val="-1.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Wasserhöhe </a:t>
                </a:r>
                <a:r>
                  <a:rPr lang="en-US" sz="1100" i="1"/>
                  <a:t>h</a:t>
                </a:r>
                <a:r>
                  <a:rPr lang="en-US" sz="1100"/>
                  <a:t> in m</a:t>
                </a:r>
              </a:p>
            </c:rich>
          </c:tx>
          <c:layout>
            <c:manualLayout>
              <c:xMode val="edge"/>
              <c:yMode val="edge"/>
              <c:x val="2.3076923076923078E-2"/>
              <c:y val="0.21891569286323287"/>
            </c:manualLayout>
          </c:layout>
          <c:overlay val="0"/>
          <c:spPr>
            <a:solidFill>
              <a:schemeClr val="bg1"/>
            </a:solidFill>
          </c:spPr>
        </c:title>
        <c:numFmt formatCode="#,##0.0" sourceLinked="0"/>
        <c:majorTickMark val="out"/>
        <c:minorTickMark val="out"/>
        <c:tickLblPos val="nextTo"/>
        <c:crossAx val="78047104"/>
        <c:crosses val="autoZero"/>
        <c:crossBetween val="midCat"/>
        <c:majorUnit val="0.4"/>
        <c:minorUnit val="0.1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u="sng"/>
              <a:t>Diagramm 4c</a:t>
            </a:r>
            <a:r>
              <a:rPr lang="en-US" sz="1200"/>
              <a:t>  Simulation eines zusammengesetzten Gezeitensignals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(M2+S2+K1+N2)</a:t>
            </a:r>
            <a:endParaRPr lang="en-US" sz="1200"/>
          </a:p>
        </c:rich>
      </c:tx>
      <c:layout>
        <c:manualLayout>
          <c:xMode val="edge"/>
          <c:yMode val="edge"/>
          <c:x val="0.16555998756734355"/>
          <c:y val="2.97239915074309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62426812033111"/>
          <c:y val="0.21255261882073659"/>
          <c:w val="0.83973692711488002"/>
          <c:h val="0.6946155775114099"/>
        </c:manualLayout>
      </c:layout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none"/>
          </c:marker>
          <c:xVal>
            <c:numRef>
              <c:f>Wasserstände!$F$44:$F$1354</c:f>
              <c:numCache>
                <c:formatCode>0.00</c:formatCode>
                <c:ptCount val="13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  <c:pt idx="432">
                  <c:v>21.600000000000172</c:v>
                </c:pt>
                <c:pt idx="433">
                  <c:v>21.650000000000173</c:v>
                </c:pt>
                <c:pt idx="434">
                  <c:v>21.700000000000173</c:v>
                </c:pt>
                <c:pt idx="435">
                  <c:v>21.750000000000174</c:v>
                </c:pt>
                <c:pt idx="436">
                  <c:v>21.800000000000175</c:v>
                </c:pt>
                <c:pt idx="437">
                  <c:v>21.850000000000176</c:v>
                </c:pt>
                <c:pt idx="438">
                  <c:v>21.900000000000176</c:v>
                </c:pt>
                <c:pt idx="439">
                  <c:v>21.950000000000177</c:v>
                </c:pt>
                <c:pt idx="440">
                  <c:v>22.000000000000178</c:v>
                </c:pt>
                <c:pt idx="441">
                  <c:v>22.050000000000178</c:v>
                </c:pt>
                <c:pt idx="442">
                  <c:v>22.100000000000179</c:v>
                </c:pt>
                <c:pt idx="443">
                  <c:v>22.15000000000018</c:v>
                </c:pt>
                <c:pt idx="444">
                  <c:v>22.20000000000018</c:v>
                </c:pt>
                <c:pt idx="445">
                  <c:v>22.250000000000181</c:v>
                </c:pt>
                <c:pt idx="446">
                  <c:v>22.300000000000182</c:v>
                </c:pt>
                <c:pt idx="447">
                  <c:v>22.350000000000183</c:v>
                </c:pt>
                <c:pt idx="448">
                  <c:v>22.400000000000183</c:v>
                </c:pt>
                <c:pt idx="449">
                  <c:v>22.450000000000184</c:v>
                </c:pt>
                <c:pt idx="450">
                  <c:v>22.500000000000185</c:v>
                </c:pt>
                <c:pt idx="451">
                  <c:v>22.550000000000185</c:v>
                </c:pt>
                <c:pt idx="452">
                  <c:v>22.600000000000186</c:v>
                </c:pt>
                <c:pt idx="453">
                  <c:v>22.650000000000187</c:v>
                </c:pt>
                <c:pt idx="454">
                  <c:v>22.700000000000188</c:v>
                </c:pt>
                <c:pt idx="455">
                  <c:v>22.750000000000188</c:v>
                </c:pt>
                <c:pt idx="456">
                  <c:v>22.800000000000189</c:v>
                </c:pt>
                <c:pt idx="457">
                  <c:v>22.85000000000019</c:v>
                </c:pt>
                <c:pt idx="458">
                  <c:v>22.90000000000019</c:v>
                </c:pt>
                <c:pt idx="459">
                  <c:v>22.950000000000191</c:v>
                </c:pt>
                <c:pt idx="460">
                  <c:v>23.000000000000192</c:v>
                </c:pt>
                <c:pt idx="461">
                  <c:v>23.050000000000193</c:v>
                </c:pt>
                <c:pt idx="462">
                  <c:v>23.100000000000193</c:v>
                </c:pt>
                <c:pt idx="463">
                  <c:v>23.150000000000194</c:v>
                </c:pt>
                <c:pt idx="464">
                  <c:v>23.200000000000195</c:v>
                </c:pt>
                <c:pt idx="465">
                  <c:v>23.250000000000195</c:v>
                </c:pt>
                <c:pt idx="466">
                  <c:v>23.300000000000196</c:v>
                </c:pt>
                <c:pt idx="467">
                  <c:v>23.350000000000197</c:v>
                </c:pt>
                <c:pt idx="468">
                  <c:v>23.400000000000198</c:v>
                </c:pt>
                <c:pt idx="469">
                  <c:v>23.450000000000198</c:v>
                </c:pt>
                <c:pt idx="470">
                  <c:v>23.500000000000199</c:v>
                </c:pt>
                <c:pt idx="471">
                  <c:v>23.5500000000002</c:v>
                </c:pt>
                <c:pt idx="472">
                  <c:v>23.6000000000002</c:v>
                </c:pt>
                <c:pt idx="473">
                  <c:v>23.650000000000201</c:v>
                </c:pt>
                <c:pt idx="474">
                  <c:v>23.700000000000202</c:v>
                </c:pt>
                <c:pt idx="475">
                  <c:v>23.750000000000203</c:v>
                </c:pt>
                <c:pt idx="476">
                  <c:v>23.800000000000203</c:v>
                </c:pt>
                <c:pt idx="477">
                  <c:v>23.850000000000204</c:v>
                </c:pt>
                <c:pt idx="478">
                  <c:v>23.900000000000205</c:v>
                </c:pt>
                <c:pt idx="479">
                  <c:v>23.950000000000205</c:v>
                </c:pt>
                <c:pt idx="480">
                  <c:v>24.000000000000206</c:v>
                </c:pt>
                <c:pt idx="481">
                  <c:v>24.050000000000207</c:v>
                </c:pt>
                <c:pt idx="482">
                  <c:v>24.100000000000207</c:v>
                </c:pt>
                <c:pt idx="483">
                  <c:v>24.150000000000208</c:v>
                </c:pt>
                <c:pt idx="484">
                  <c:v>24.200000000000209</c:v>
                </c:pt>
                <c:pt idx="485">
                  <c:v>24.25000000000021</c:v>
                </c:pt>
                <c:pt idx="486">
                  <c:v>24.30000000000021</c:v>
                </c:pt>
                <c:pt idx="487">
                  <c:v>24.350000000000211</c:v>
                </c:pt>
                <c:pt idx="488">
                  <c:v>24.400000000000212</c:v>
                </c:pt>
                <c:pt idx="489">
                  <c:v>24.450000000000212</c:v>
                </c:pt>
                <c:pt idx="490">
                  <c:v>24.500000000000213</c:v>
                </c:pt>
                <c:pt idx="491">
                  <c:v>24.550000000000214</c:v>
                </c:pt>
                <c:pt idx="492">
                  <c:v>24.600000000000215</c:v>
                </c:pt>
                <c:pt idx="493">
                  <c:v>24.650000000000215</c:v>
                </c:pt>
                <c:pt idx="494">
                  <c:v>24.700000000000216</c:v>
                </c:pt>
                <c:pt idx="495">
                  <c:v>24.750000000000217</c:v>
                </c:pt>
                <c:pt idx="496">
                  <c:v>24.800000000000217</c:v>
                </c:pt>
                <c:pt idx="497">
                  <c:v>24.850000000000218</c:v>
                </c:pt>
                <c:pt idx="498">
                  <c:v>24.900000000000219</c:v>
                </c:pt>
                <c:pt idx="499">
                  <c:v>24.95000000000022</c:v>
                </c:pt>
                <c:pt idx="500">
                  <c:v>25.00000000000022</c:v>
                </c:pt>
                <c:pt idx="501">
                  <c:v>25.050000000000221</c:v>
                </c:pt>
                <c:pt idx="502">
                  <c:v>25.100000000000222</c:v>
                </c:pt>
                <c:pt idx="503">
                  <c:v>25.150000000000222</c:v>
                </c:pt>
                <c:pt idx="504">
                  <c:v>25.200000000000223</c:v>
                </c:pt>
                <c:pt idx="505">
                  <c:v>25.250000000000224</c:v>
                </c:pt>
                <c:pt idx="506">
                  <c:v>25.300000000000225</c:v>
                </c:pt>
                <c:pt idx="507">
                  <c:v>25.350000000000225</c:v>
                </c:pt>
                <c:pt idx="508">
                  <c:v>25.400000000000226</c:v>
                </c:pt>
                <c:pt idx="509">
                  <c:v>25.450000000000227</c:v>
                </c:pt>
                <c:pt idx="510">
                  <c:v>25.500000000000227</c:v>
                </c:pt>
                <c:pt idx="511">
                  <c:v>25.550000000000228</c:v>
                </c:pt>
                <c:pt idx="512">
                  <c:v>25.600000000000229</c:v>
                </c:pt>
                <c:pt idx="513">
                  <c:v>25.65000000000023</c:v>
                </c:pt>
                <c:pt idx="514">
                  <c:v>25.70000000000023</c:v>
                </c:pt>
                <c:pt idx="515">
                  <c:v>25.750000000000231</c:v>
                </c:pt>
                <c:pt idx="516">
                  <c:v>25.800000000000232</c:v>
                </c:pt>
                <c:pt idx="517">
                  <c:v>25.850000000000232</c:v>
                </c:pt>
                <c:pt idx="518">
                  <c:v>25.900000000000233</c:v>
                </c:pt>
                <c:pt idx="519">
                  <c:v>25.950000000000234</c:v>
                </c:pt>
                <c:pt idx="520">
                  <c:v>26.000000000000234</c:v>
                </c:pt>
                <c:pt idx="521">
                  <c:v>26.050000000000235</c:v>
                </c:pt>
                <c:pt idx="522">
                  <c:v>26.100000000000236</c:v>
                </c:pt>
                <c:pt idx="523">
                  <c:v>26.150000000000237</c:v>
                </c:pt>
                <c:pt idx="524">
                  <c:v>26.200000000000237</c:v>
                </c:pt>
                <c:pt idx="525">
                  <c:v>26.250000000000238</c:v>
                </c:pt>
                <c:pt idx="526">
                  <c:v>26.300000000000239</c:v>
                </c:pt>
                <c:pt idx="527">
                  <c:v>26.350000000000239</c:v>
                </c:pt>
                <c:pt idx="528">
                  <c:v>26.40000000000024</c:v>
                </c:pt>
                <c:pt idx="529">
                  <c:v>26.450000000000241</c:v>
                </c:pt>
                <c:pt idx="530">
                  <c:v>26.500000000000242</c:v>
                </c:pt>
                <c:pt idx="531">
                  <c:v>26.550000000000242</c:v>
                </c:pt>
                <c:pt idx="532">
                  <c:v>26.600000000000243</c:v>
                </c:pt>
                <c:pt idx="533">
                  <c:v>26.650000000000244</c:v>
                </c:pt>
                <c:pt idx="534">
                  <c:v>26.700000000000244</c:v>
                </c:pt>
                <c:pt idx="535">
                  <c:v>26.750000000000245</c:v>
                </c:pt>
                <c:pt idx="536">
                  <c:v>26.800000000000246</c:v>
                </c:pt>
                <c:pt idx="537">
                  <c:v>26.850000000000247</c:v>
                </c:pt>
                <c:pt idx="538">
                  <c:v>26.900000000000247</c:v>
                </c:pt>
                <c:pt idx="539">
                  <c:v>26.950000000000248</c:v>
                </c:pt>
                <c:pt idx="540">
                  <c:v>27.000000000000249</c:v>
                </c:pt>
                <c:pt idx="541">
                  <c:v>27.050000000000249</c:v>
                </c:pt>
                <c:pt idx="542">
                  <c:v>27.10000000000025</c:v>
                </c:pt>
                <c:pt idx="543">
                  <c:v>27.150000000000251</c:v>
                </c:pt>
                <c:pt idx="544">
                  <c:v>27.200000000000252</c:v>
                </c:pt>
                <c:pt idx="545">
                  <c:v>27.250000000000252</c:v>
                </c:pt>
                <c:pt idx="546">
                  <c:v>27.300000000000253</c:v>
                </c:pt>
                <c:pt idx="547">
                  <c:v>27.350000000000254</c:v>
                </c:pt>
                <c:pt idx="548">
                  <c:v>27.400000000000254</c:v>
                </c:pt>
                <c:pt idx="549">
                  <c:v>27.450000000000255</c:v>
                </c:pt>
                <c:pt idx="550">
                  <c:v>27.500000000000256</c:v>
                </c:pt>
                <c:pt idx="551">
                  <c:v>27.550000000000257</c:v>
                </c:pt>
                <c:pt idx="552">
                  <c:v>27.600000000000257</c:v>
                </c:pt>
                <c:pt idx="553">
                  <c:v>27.650000000000258</c:v>
                </c:pt>
                <c:pt idx="554">
                  <c:v>27.700000000000259</c:v>
                </c:pt>
                <c:pt idx="555">
                  <c:v>27.750000000000259</c:v>
                </c:pt>
                <c:pt idx="556">
                  <c:v>27.80000000000026</c:v>
                </c:pt>
                <c:pt idx="557">
                  <c:v>27.850000000000261</c:v>
                </c:pt>
                <c:pt idx="558">
                  <c:v>27.900000000000261</c:v>
                </c:pt>
                <c:pt idx="559">
                  <c:v>27.950000000000262</c:v>
                </c:pt>
                <c:pt idx="560">
                  <c:v>28.000000000000263</c:v>
                </c:pt>
                <c:pt idx="561">
                  <c:v>28.050000000000264</c:v>
                </c:pt>
                <c:pt idx="562">
                  <c:v>28.100000000000264</c:v>
                </c:pt>
                <c:pt idx="563">
                  <c:v>28.150000000000265</c:v>
                </c:pt>
                <c:pt idx="564">
                  <c:v>28.200000000000266</c:v>
                </c:pt>
                <c:pt idx="565">
                  <c:v>28.250000000000266</c:v>
                </c:pt>
                <c:pt idx="566">
                  <c:v>28.300000000000267</c:v>
                </c:pt>
                <c:pt idx="567">
                  <c:v>28.350000000000268</c:v>
                </c:pt>
                <c:pt idx="568">
                  <c:v>28.400000000000269</c:v>
                </c:pt>
                <c:pt idx="569">
                  <c:v>28.450000000000269</c:v>
                </c:pt>
                <c:pt idx="570">
                  <c:v>28.50000000000027</c:v>
                </c:pt>
                <c:pt idx="571">
                  <c:v>28.550000000000271</c:v>
                </c:pt>
                <c:pt idx="572">
                  <c:v>28.600000000000271</c:v>
                </c:pt>
                <c:pt idx="573">
                  <c:v>28.650000000000272</c:v>
                </c:pt>
                <c:pt idx="574">
                  <c:v>28.700000000000273</c:v>
                </c:pt>
                <c:pt idx="575">
                  <c:v>28.750000000000274</c:v>
                </c:pt>
                <c:pt idx="576">
                  <c:v>28.800000000000274</c:v>
                </c:pt>
                <c:pt idx="577">
                  <c:v>28.850000000000275</c:v>
                </c:pt>
                <c:pt idx="578">
                  <c:v>28.900000000000276</c:v>
                </c:pt>
                <c:pt idx="579">
                  <c:v>28.950000000000276</c:v>
                </c:pt>
                <c:pt idx="580">
                  <c:v>29.000000000000277</c:v>
                </c:pt>
                <c:pt idx="581">
                  <c:v>29.050000000000278</c:v>
                </c:pt>
                <c:pt idx="582">
                  <c:v>29.100000000000279</c:v>
                </c:pt>
                <c:pt idx="583">
                  <c:v>29.150000000000279</c:v>
                </c:pt>
                <c:pt idx="584">
                  <c:v>29.20000000000028</c:v>
                </c:pt>
                <c:pt idx="585">
                  <c:v>29.250000000000281</c:v>
                </c:pt>
                <c:pt idx="586">
                  <c:v>29.300000000000281</c:v>
                </c:pt>
                <c:pt idx="587">
                  <c:v>29.350000000000282</c:v>
                </c:pt>
                <c:pt idx="588">
                  <c:v>29.400000000000283</c:v>
                </c:pt>
                <c:pt idx="589">
                  <c:v>29.450000000000284</c:v>
                </c:pt>
                <c:pt idx="590">
                  <c:v>29.500000000000284</c:v>
                </c:pt>
                <c:pt idx="591">
                  <c:v>29.550000000000285</c:v>
                </c:pt>
                <c:pt idx="592">
                  <c:v>29.600000000000286</c:v>
                </c:pt>
                <c:pt idx="593">
                  <c:v>29.650000000000286</c:v>
                </c:pt>
                <c:pt idx="594">
                  <c:v>29.700000000000287</c:v>
                </c:pt>
                <c:pt idx="595">
                  <c:v>29.750000000000288</c:v>
                </c:pt>
                <c:pt idx="596">
                  <c:v>29.800000000000288</c:v>
                </c:pt>
                <c:pt idx="597">
                  <c:v>29.850000000000289</c:v>
                </c:pt>
                <c:pt idx="598">
                  <c:v>29.90000000000029</c:v>
                </c:pt>
                <c:pt idx="599">
                  <c:v>29.950000000000291</c:v>
                </c:pt>
                <c:pt idx="600">
                  <c:v>30.000000000000291</c:v>
                </c:pt>
                <c:pt idx="601">
                  <c:v>30.050000000000292</c:v>
                </c:pt>
                <c:pt idx="602">
                  <c:v>30.100000000000293</c:v>
                </c:pt>
                <c:pt idx="603">
                  <c:v>30.150000000000293</c:v>
                </c:pt>
                <c:pt idx="604">
                  <c:v>30.200000000000294</c:v>
                </c:pt>
                <c:pt idx="605">
                  <c:v>30.250000000000295</c:v>
                </c:pt>
                <c:pt idx="606">
                  <c:v>30.300000000000296</c:v>
                </c:pt>
                <c:pt idx="607">
                  <c:v>30.350000000000296</c:v>
                </c:pt>
                <c:pt idx="608">
                  <c:v>30.400000000000297</c:v>
                </c:pt>
                <c:pt idx="609">
                  <c:v>30.450000000000298</c:v>
                </c:pt>
                <c:pt idx="610">
                  <c:v>30.500000000000298</c:v>
                </c:pt>
                <c:pt idx="611">
                  <c:v>30.550000000000299</c:v>
                </c:pt>
                <c:pt idx="612">
                  <c:v>30.6000000000003</c:v>
                </c:pt>
                <c:pt idx="613">
                  <c:v>30.650000000000301</c:v>
                </c:pt>
                <c:pt idx="614">
                  <c:v>30.700000000000301</c:v>
                </c:pt>
                <c:pt idx="615">
                  <c:v>30.750000000000302</c:v>
                </c:pt>
                <c:pt idx="616">
                  <c:v>30.800000000000303</c:v>
                </c:pt>
                <c:pt idx="617">
                  <c:v>30.850000000000303</c:v>
                </c:pt>
                <c:pt idx="618">
                  <c:v>30.900000000000304</c:v>
                </c:pt>
                <c:pt idx="619">
                  <c:v>30.950000000000305</c:v>
                </c:pt>
                <c:pt idx="620">
                  <c:v>31.000000000000306</c:v>
                </c:pt>
                <c:pt idx="621">
                  <c:v>31.050000000000306</c:v>
                </c:pt>
                <c:pt idx="622">
                  <c:v>31.100000000000307</c:v>
                </c:pt>
                <c:pt idx="623">
                  <c:v>31.150000000000308</c:v>
                </c:pt>
                <c:pt idx="624">
                  <c:v>31.200000000000308</c:v>
                </c:pt>
                <c:pt idx="625">
                  <c:v>31.250000000000309</c:v>
                </c:pt>
                <c:pt idx="626">
                  <c:v>31.30000000000031</c:v>
                </c:pt>
                <c:pt idx="627">
                  <c:v>31.350000000000311</c:v>
                </c:pt>
                <c:pt idx="628">
                  <c:v>31.400000000000311</c:v>
                </c:pt>
                <c:pt idx="629">
                  <c:v>31.450000000000312</c:v>
                </c:pt>
                <c:pt idx="630">
                  <c:v>31.500000000000313</c:v>
                </c:pt>
                <c:pt idx="631">
                  <c:v>31.550000000000313</c:v>
                </c:pt>
                <c:pt idx="632">
                  <c:v>31.600000000000314</c:v>
                </c:pt>
                <c:pt idx="633">
                  <c:v>31.650000000000315</c:v>
                </c:pt>
                <c:pt idx="634">
                  <c:v>31.700000000000315</c:v>
                </c:pt>
                <c:pt idx="635">
                  <c:v>31.750000000000316</c:v>
                </c:pt>
                <c:pt idx="636">
                  <c:v>31.800000000000317</c:v>
                </c:pt>
                <c:pt idx="637">
                  <c:v>31.850000000000318</c:v>
                </c:pt>
                <c:pt idx="638">
                  <c:v>31.900000000000318</c:v>
                </c:pt>
                <c:pt idx="639">
                  <c:v>31.950000000000319</c:v>
                </c:pt>
                <c:pt idx="640">
                  <c:v>32.00000000000032</c:v>
                </c:pt>
                <c:pt idx="641">
                  <c:v>32.050000000000317</c:v>
                </c:pt>
                <c:pt idx="642">
                  <c:v>32.100000000000314</c:v>
                </c:pt>
                <c:pt idx="643">
                  <c:v>32.150000000000311</c:v>
                </c:pt>
                <c:pt idx="644">
                  <c:v>32.200000000000308</c:v>
                </c:pt>
                <c:pt idx="645">
                  <c:v>32.250000000000306</c:v>
                </c:pt>
                <c:pt idx="646">
                  <c:v>32.300000000000303</c:v>
                </c:pt>
                <c:pt idx="647">
                  <c:v>32.3500000000003</c:v>
                </c:pt>
                <c:pt idx="648">
                  <c:v>32.400000000000297</c:v>
                </c:pt>
                <c:pt idx="649">
                  <c:v>32.450000000000294</c:v>
                </c:pt>
                <c:pt idx="650">
                  <c:v>32.500000000000291</c:v>
                </c:pt>
                <c:pt idx="651">
                  <c:v>32.550000000000288</c:v>
                </c:pt>
                <c:pt idx="652">
                  <c:v>32.600000000000286</c:v>
                </c:pt>
                <c:pt idx="653">
                  <c:v>32.650000000000283</c:v>
                </c:pt>
                <c:pt idx="654">
                  <c:v>32.70000000000028</c:v>
                </c:pt>
                <c:pt idx="655">
                  <c:v>32.750000000000277</c:v>
                </c:pt>
                <c:pt idx="656">
                  <c:v>32.800000000000274</c:v>
                </c:pt>
                <c:pt idx="657">
                  <c:v>32.850000000000271</c:v>
                </c:pt>
                <c:pt idx="658">
                  <c:v>32.900000000000269</c:v>
                </c:pt>
                <c:pt idx="659">
                  <c:v>32.950000000000266</c:v>
                </c:pt>
                <c:pt idx="660">
                  <c:v>33.000000000000263</c:v>
                </c:pt>
                <c:pt idx="661">
                  <c:v>33.05000000000026</c:v>
                </c:pt>
                <c:pt idx="662">
                  <c:v>33.100000000000257</c:v>
                </c:pt>
                <c:pt idx="663">
                  <c:v>33.150000000000254</c:v>
                </c:pt>
                <c:pt idx="664">
                  <c:v>33.200000000000252</c:v>
                </c:pt>
                <c:pt idx="665">
                  <c:v>33.250000000000249</c:v>
                </c:pt>
                <c:pt idx="666">
                  <c:v>33.300000000000246</c:v>
                </c:pt>
                <c:pt idx="667">
                  <c:v>33.350000000000243</c:v>
                </c:pt>
                <c:pt idx="668">
                  <c:v>33.40000000000024</c:v>
                </c:pt>
                <c:pt idx="669">
                  <c:v>33.450000000000237</c:v>
                </c:pt>
                <c:pt idx="670">
                  <c:v>33.500000000000234</c:v>
                </c:pt>
                <c:pt idx="671">
                  <c:v>33.550000000000232</c:v>
                </c:pt>
                <c:pt idx="672">
                  <c:v>33.600000000000229</c:v>
                </c:pt>
                <c:pt idx="673">
                  <c:v>33.650000000000226</c:v>
                </c:pt>
                <c:pt idx="674">
                  <c:v>33.700000000000223</c:v>
                </c:pt>
                <c:pt idx="675">
                  <c:v>33.75000000000022</c:v>
                </c:pt>
                <c:pt idx="676">
                  <c:v>33.800000000000217</c:v>
                </c:pt>
                <c:pt idx="677">
                  <c:v>33.850000000000215</c:v>
                </c:pt>
                <c:pt idx="678">
                  <c:v>33.900000000000212</c:v>
                </c:pt>
                <c:pt idx="679">
                  <c:v>33.950000000000209</c:v>
                </c:pt>
                <c:pt idx="680">
                  <c:v>34.000000000000206</c:v>
                </c:pt>
                <c:pt idx="681">
                  <c:v>34.050000000000203</c:v>
                </c:pt>
                <c:pt idx="682">
                  <c:v>34.1000000000002</c:v>
                </c:pt>
                <c:pt idx="683">
                  <c:v>34.150000000000198</c:v>
                </c:pt>
                <c:pt idx="684">
                  <c:v>34.200000000000195</c:v>
                </c:pt>
                <c:pt idx="685">
                  <c:v>34.250000000000192</c:v>
                </c:pt>
                <c:pt idx="686">
                  <c:v>34.300000000000189</c:v>
                </c:pt>
                <c:pt idx="687">
                  <c:v>34.350000000000186</c:v>
                </c:pt>
                <c:pt idx="688">
                  <c:v>34.400000000000183</c:v>
                </c:pt>
                <c:pt idx="689">
                  <c:v>34.45000000000018</c:v>
                </c:pt>
                <c:pt idx="690">
                  <c:v>34.500000000000178</c:v>
                </c:pt>
                <c:pt idx="691">
                  <c:v>34.550000000000175</c:v>
                </c:pt>
                <c:pt idx="692">
                  <c:v>34.600000000000172</c:v>
                </c:pt>
                <c:pt idx="693">
                  <c:v>34.650000000000169</c:v>
                </c:pt>
                <c:pt idx="694">
                  <c:v>34.700000000000166</c:v>
                </c:pt>
                <c:pt idx="695">
                  <c:v>34.750000000000163</c:v>
                </c:pt>
                <c:pt idx="696">
                  <c:v>34.800000000000161</c:v>
                </c:pt>
                <c:pt idx="697">
                  <c:v>34.850000000000158</c:v>
                </c:pt>
                <c:pt idx="698">
                  <c:v>34.900000000000155</c:v>
                </c:pt>
                <c:pt idx="699">
                  <c:v>34.950000000000152</c:v>
                </c:pt>
                <c:pt idx="700">
                  <c:v>35.000000000000149</c:v>
                </c:pt>
                <c:pt idx="701">
                  <c:v>35.050000000000146</c:v>
                </c:pt>
                <c:pt idx="702">
                  <c:v>35.100000000000144</c:v>
                </c:pt>
                <c:pt idx="703">
                  <c:v>35.150000000000141</c:v>
                </c:pt>
                <c:pt idx="704">
                  <c:v>35.200000000000138</c:v>
                </c:pt>
                <c:pt idx="705">
                  <c:v>35.250000000000135</c:v>
                </c:pt>
                <c:pt idx="706">
                  <c:v>35.300000000000132</c:v>
                </c:pt>
                <c:pt idx="707">
                  <c:v>35.350000000000129</c:v>
                </c:pt>
                <c:pt idx="708">
                  <c:v>35.400000000000126</c:v>
                </c:pt>
                <c:pt idx="709">
                  <c:v>35.450000000000124</c:v>
                </c:pt>
                <c:pt idx="710">
                  <c:v>35.500000000000121</c:v>
                </c:pt>
                <c:pt idx="711">
                  <c:v>35.550000000000118</c:v>
                </c:pt>
                <c:pt idx="712">
                  <c:v>35.600000000000115</c:v>
                </c:pt>
                <c:pt idx="713">
                  <c:v>35.650000000000112</c:v>
                </c:pt>
                <c:pt idx="714">
                  <c:v>35.700000000000109</c:v>
                </c:pt>
                <c:pt idx="715">
                  <c:v>35.750000000000107</c:v>
                </c:pt>
                <c:pt idx="716">
                  <c:v>35.800000000000104</c:v>
                </c:pt>
                <c:pt idx="717">
                  <c:v>35.850000000000101</c:v>
                </c:pt>
                <c:pt idx="718">
                  <c:v>35.900000000000098</c:v>
                </c:pt>
                <c:pt idx="719">
                  <c:v>35.950000000000095</c:v>
                </c:pt>
                <c:pt idx="720">
                  <c:v>36.000000000000092</c:v>
                </c:pt>
                <c:pt idx="721">
                  <c:v>36.05000000000009</c:v>
                </c:pt>
                <c:pt idx="722">
                  <c:v>36.100000000000087</c:v>
                </c:pt>
                <c:pt idx="723">
                  <c:v>36.150000000000084</c:v>
                </c:pt>
                <c:pt idx="724">
                  <c:v>36.200000000000081</c:v>
                </c:pt>
                <c:pt idx="725">
                  <c:v>36.250000000000078</c:v>
                </c:pt>
                <c:pt idx="726">
                  <c:v>36.300000000000075</c:v>
                </c:pt>
                <c:pt idx="727">
                  <c:v>36.350000000000072</c:v>
                </c:pt>
                <c:pt idx="728">
                  <c:v>36.40000000000007</c:v>
                </c:pt>
                <c:pt idx="729">
                  <c:v>36.450000000000067</c:v>
                </c:pt>
                <c:pt idx="730">
                  <c:v>36.500000000000064</c:v>
                </c:pt>
                <c:pt idx="731">
                  <c:v>36.550000000000061</c:v>
                </c:pt>
                <c:pt idx="732">
                  <c:v>36.600000000000058</c:v>
                </c:pt>
                <c:pt idx="733">
                  <c:v>36.650000000000055</c:v>
                </c:pt>
                <c:pt idx="734">
                  <c:v>36.700000000000053</c:v>
                </c:pt>
                <c:pt idx="735">
                  <c:v>36.75000000000005</c:v>
                </c:pt>
                <c:pt idx="736">
                  <c:v>36.800000000000047</c:v>
                </c:pt>
                <c:pt idx="737">
                  <c:v>36.850000000000044</c:v>
                </c:pt>
                <c:pt idx="738">
                  <c:v>36.900000000000041</c:v>
                </c:pt>
                <c:pt idx="739">
                  <c:v>36.950000000000038</c:v>
                </c:pt>
                <c:pt idx="740">
                  <c:v>37.000000000000036</c:v>
                </c:pt>
                <c:pt idx="741">
                  <c:v>37.050000000000033</c:v>
                </c:pt>
                <c:pt idx="742">
                  <c:v>37.10000000000003</c:v>
                </c:pt>
                <c:pt idx="743">
                  <c:v>37.150000000000027</c:v>
                </c:pt>
                <c:pt idx="744">
                  <c:v>37.200000000000024</c:v>
                </c:pt>
                <c:pt idx="745">
                  <c:v>37.250000000000021</c:v>
                </c:pt>
                <c:pt idx="746">
                  <c:v>37.300000000000018</c:v>
                </c:pt>
                <c:pt idx="747">
                  <c:v>37.350000000000016</c:v>
                </c:pt>
                <c:pt idx="748">
                  <c:v>37.400000000000013</c:v>
                </c:pt>
                <c:pt idx="749">
                  <c:v>37.45000000000001</c:v>
                </c:pt>
                <c:pt idx="750">
                  <c:v>37.500000000000007</c:v>
                </c:pt>
                <c:pt idx="751">
                  <c:v>37.550000000000004</c:v>
                </c:pt>
                <c:pt idx="752">
                  <c:v>37.6</c:v>
                </c:pt>
                <c:pt idx="753">
                  <c:v>37.65</c:v>
                </c:pt>
                <c:pt idx="754">
                  <c:v>37.699999999999996</c:v>
                </c:pt>
                <c:pt idx="755">
                  <c:v>37.749999999999993</c:v>
                </c:pt>
                <c:pt idx="756">
                  <c:v>37.79999999999999</c:v>
                </c:pt>
                <c:pt idx="757">
                  <c:v>37.849999999999987</c:v>
                </c:pt>
                <c:pt idx="758">
                  <c:v>37.899999999999984</c:v>
                </c:pt>
                <c:pt idx="759">
                  <c:v>37.949999999999982</c:v>
                </c:pt>
                <c:pt idx="760">
                  <c:v>37.999999999999979</c:v>
                </c:pt>
                <c:pt idx="761">
                  <c:v>38.049999999999976</c:v>
                </c:pt>
                <c:pt idx="762">
                  <c:v>38.099999999999973</c:v>
                </c:pt>
                <c:pt idx="763">
                  <c:v>38.14999999999997</c:v>
                </c:pt>
                <c:pt idx="764">
                  <c:v>38.199999999999967</c:v>
                </c:pt>
                <c:pt idx="765">
                  <c:v>38.249999999999964</c:v>
                </c:pt>
                <c:pt idx="766">
                  <c:v>38.299999999999962</c:v>
                </c:pt>
                <c:pt idx="767">
                  <c:v>38.349999999999959</c:v>
                </c:pt>
                <c:pt idx="768">
                  <c:v>38.399999999999956</c:v>
                </c:pt>
                <c:pt idx="769">
                  <c:v>38.449999999999953</c:v>
                </c:pt>
                <c:pt idx="770">
                  <c:v>38.49999999999995</c:v>
                </c:pt>
                <c:pt idx="771">
                  <c:v>38.549999999999947</c:v>
                </c:pt>
                <c:pt idx="772">
                  <c:v>38.599999999999945</c:v>
                </c:pt>
                <c:pt idx="773">
                  <c:v>38.649999999999942</c:v>
                </c:pt>
                <c:pt idx="774">
                  <c:v>38.699999999999939</c:v>
                </c:pt>
                <c:pt idx="775">
                  <c:v>38.749999999999936</c:v>
                </c:pt>
                <c:pt idx="776">
                  <c:v>38.799999999999933</c:v>
                </c:pt>
                <c:pt idx="777">
                  <c:v>38.84999999999993</c:v>
                </c:pt>
                <c:pt idx="778">
                  <c:v>38.899999999999928</c:v>
                </c:pt>
                <c:pt idx="779">
                  <c:v>38.949999999999925</c:v>
                </c:pt>
                <c:pt idx="780">
                  <c:v>38.999999999999922</c:v>
                </c:pt>
                <c:pt idx="781">
                  <c:v>39.049999999999919</c:v>
                </c:pt>
                <c:pt idx="782">
                  <c:v>39.099999999999916</c:v>
                </c:pt>
                <c:pt idx="783">
                  <c:v>39.149999999999913</c:v>
                </c:pt>
                <c:pt idx="784">
                  <c:v>39.19999999999991</c:v>
                </c:pt>
                <c:pt idx="785">
                  <c:v>39.249999999999908</c:v>
                </c:pt>
                <c:pt idx="786">
                  <c:v>39.299999999999905</c:v>
                </c:pt>
                <c:pt idx="787">
                  <c:v>39.349999999999902</c:v>
                </c:pt>
                <c:pt idx="788">
                  <c:v>39.399999999999899</c:v>
                </c:pt>
                <c:pt idx="789">
                  <c:v>39.449999999999896</c:v>
                </c:pt>
                <c:pt idx="790">
                  <c:v>39.499999999999893</c:v>
                </c:pt>
                <c:pt idx="791">
                  <c:v>39.549999999999891</c:v>
                </c:pt>
                <c:pt idx="792">
                  <c:v>39.599999999999888</c:v>
                </c:pt>
                <c:pt idx="793">
                  <c:v>39.649999999999885</c:v>
                </c:pt>
                <c:pt idx="794">
                  <c:v>39.699999999999882</c:v>
                </c:pt>
                <c:pt idx="795">
                  <c:v>39.749999999999879</c:v>
                </c:pt>
                <c:pt idx="796">
                  <c:v>39.799999999999876</c:v>
                </c:pt>
                <c:pt idx="797">
                  <c:v>39.849999999999874</c:v>
                </c:pt>
                <c:pt idx="798">
                  <c:v>39.899999999999871</c:v>
                </c:pt>
                <c:pt idx="799">
                  <c:v>39.949999999999868</c:v>
                </c:pt>
                <c:pt idx="800">
                  <c:v>39.999999999999865</c:v>
                </c:pt>
                <c:pt idx="801">
                  <c:v>40.049999999999862</c:v>
                </c:pt>
                <c:pt idx="802">
                  <c:v>40.099999999999859</c:v>
                </c:pt>
                <c:pt idx="803">
                  <c:v>40.149999999999856</c:v>
                </c:pt>
                <c:pt idx="804">
                  <c:v>40.199999999999854</c:v>
                </c:pt>
                <c:pt idx="805">
                  <c:v>40.249999999999851</c:v>
                </c:pt>
                <c:pt idx="806">
                  <c:v>40.299999999999848</c:v>
                </c:pt>
                <c:pt idx="807">
                  <c:v>40.349999999999845</c:v>
                </c:pt>
                <c:pt idx="808">
                  <c:v>40.399999999999842</c:v>
                </c:pt>
                <c:pt idx="809">
                  <c:v>40.449999999999839</c:v>
                </c:pt>
                <c:pt idx="810">
                  <c:v>40.499999999999837</c:v>
                </c:pt>
                <c:pt idx="811">
                  <c:v>40.549999999999834</c:v>
                </c:pt>
                <c:pt idx="812">
                  <c:v>40.599999999999831</c:v>
                </c:pt>
                <c:pt idx="813">
                  <c:v>40.649999999999828</c:v>
                </c:pt>
                <c:pt idx="814">
                  <c:v>40.699999999999825</c:v>
                </c:pt>
                <c:pt idx="815">
                  <c:v>40.749999999999822</c:v>
                </c:pt>
                <c:pt idx="816">
                  <c:v>40.79999999999982</c:v>
                </c:pt>
                <c:pt idx="817">
                  <c:v>40.849999999999817</c:v>
                </c:pt>
                <c:pt idx="818">
                  <c:v>40.899999999999814</c:v>
                </c:pt>
                <c:pt idx="819">
                  <c:v>40.949999999999811</c:v>
                </c:pt>
                <c:pt idx="820">
                  <c:v>40.999999999999808</c:v>
                </c:pt>
                <c:pt idx="821">
                  <c:v>41.049999999999805</c:v>
                </c:pt>
                <c:pt idx="822">
                  <c:v>41.099999999999802</c:v>
                </c:pt>
                <c:pt idx="823">
                  <c:v>41.1499999999998</c:v>
                </c:pt>
                <c:pt idx="824">
                  <c:v>41.199999999999797</c:v>
                </c:pt>
                <c:pt idx="825">
                  <c:v>41.249999999999794</c:v>
                </c:pt>
                <c:pt idx="826">
                  <c:v>41.299999999999791</c:v>
                </c:pt>
                <c:pt idx="827">
                  <c:v>41.349999999999788</c:v>
                </c:pt>
                <c:pt idx="828">
                  <c:v>41.399999999999785</c:v>
                </c:pt>
                <c:pt idx="829">
                  <c:v>41.449999999999783</c:v>
                </c:pt>
                <c:pt idx="830">
                  <c:v>41.49999999999978</c:v>
                </c:pt>
                <c:pt idx="831">
                  <c:v>41.549999999999777</c:v>
                </c:pt>
                <c:pt idx="832">
                  <c:v>41.599999999999774</c:v>
                </c:pt>
                <c:pt idx="833">
                  <c:v>41.649999999999771</c:v>
                </c:pt>
                <c:pt idx="834">
                  <c:v>41.699999999999768</c:v>
                </c:pt>
                <c:pt idx="835">
                  <c:v>41.749999999999766</c:v>
                </c:pt>
                <c:pt idx="836">
                  <c:v>41.799999999999763</c:v>
                </c:pt>
                <c:pt idx="837">
                  <c:v>41.84999999999976</c:v>
                </c:pt>
                <c:pt idx="838">
                  <c:v>41.899999999999757</c:v>
                </c:pt>
                <c:pt idx="839">
                  <c:v>41.949999999999754</c:v>
                </c:pt>
                <c:pt idx="840">
                  <c:v>41.999999999999751</c:v>
                </c:pt>
                <c:pt idx="841">
                  <c:v>42.049999999999748</c:v>
                </c:pt>
                <c:pt idx="842">
                  <c:v>42.099999999999746</c:v>
                </c:pt>
                <c:pt idx="843">
                  <c:v>42.149999999999743</c:v>
                </c:pt>
                <c:pt idx="844">
                  <c:v>42.19999999999974</c:v>
                </c:pt>
                <c:pt idx="845">
                  <c:v>42.249999999999737</c:v>
                </c:pt>
                <c:pt idx="846">
                  <c:v>42.299999999999734</c:v>
                </c:pt>
                <c:pt idx="847">
                  <c:v>42.349999999999731</c:v>
                </c:pt>
                <c:pt idx="848">
                  <c:v>42.399999999999729</c:v>
                </c:pt>
                <c:pt idx="849">
                  <c:v>42.449999999999726</c:v>
                </c:pt>
                <c:pt idx="850">
                  <c:v>42.499999999999723</c:v>
                </c:pt>
                <c:pt idx="851">
                  <c:v>42.54999999999972</c:v>
                </c:pt>
                <c:pt idx="852">
                  <c:v>42.599999999999717</c:v>
                </c:pt>
                <c:pt idx="853">
                  <c:v>42.649999999999714</c:v>
                </c:pt>
                <c:pt idx="854">
                  <c:v>42.699999999999712</c:v>
                </c:pt>
                <c:pt idx="855">
                  <c:v>42.749999999999709</c:v>
                </c:pt>
                <c:pt idx="856">
                  <c:v>42.799999999999706</c:v>
                </c:pt>
                <c:pt idx="857">
                  <c:v>42.849999999999703</c:v>
                </c:pt>
                <c:pt idx="858">
                  <c:v>42.8999999999997</c:v>
                </c:pt>
                <c:pt idx="859">
                  <c:v>42.949999999999697</c:v>
                </c:pt>
                <c:pt idx="860">
                  <c:v>42.999999999999694</c:v>
                </c:pt>
                <c:pt idx="861">
                  <c:v>43.049999999999692</c:v>
                </c:pt>
                <c:pt idx="862">
                  <c:v>43.099999999999689</c:v>
                </c:pt>
                <c:pt idx="863">
                  <c:v>43.149999999999686</c:v>
                </c:pt>
                <c:pt idx="864">
                  <c:v>43.199999999999683</c:v>
                </c:pt>
                <c:pt idx="865">
                  <c:v>43.24999999999968</c:v>
                </c:pt>
                <c:pt idx="866">
                  <c:v>43.299999999999677</c:v>
                </c:pt>
                <c:pt idx="867">
                  <c:v>43.349999999999675</c:v>
                </c:pt>
                <c:pt idx="868">
                  <c:v>43.399999999999672</c:v>
                </c:pt>
                <c:pt idx="869">
                  <c:v>43.449999999999669</c:v>
                </c:pt>
                <c:pt idx="870">
                  <c:v>43.499999999999666</c:v>
                </c:pt>
                <c:pt idx="871">
                  <c:v>43.549999999999663</c:v>
                </c:pt>
                <c:pt idx="872">
                  <c:v>43.59999999999966</c:v>
                </c:pt>
                <c:pt idx="873">
                  <c:v>43.649999999999658</c:v>
                </c:pt>
                <c:pt idx="874">
                  <c:v>43.699999999999655</c:v>
                </c:pt>
                <c:pt idx="875">
                  <c:v>43.749999999999652</c:v>
                </c:pt>
                <c:pt idx="876">
                  <c:v>43.799999999999649</c:v>
                </c:pt>
                <c:pt idx="877">
                  <c:v>43.849999999999646</c:v>
                </c:pt>
                <c:pt idx="878">
                  <c:v>43.899999999999643</c:v>
                </c:pt>
                <c:pt idx="879">
                  <c:v>43.94999999999964</c:v>
                </c:pt>
                <c:pt idx="880">
                  <c:v>43.999999999999638</c:v>
                </c:pt>
                <c:pt idx="881">
                  <c:v>44.049999999999635</c:v>
                </c:pt>
                <c:pt idx="882">
                  <c:v>44.099999999999632</c:v>
                </c:pt>
                <c:pt idx="883">
                  <c:v>44.149999999999629</c:v>
                </c:pt>
                <c:pt idx="884">
                  <c:v>44.199999999999626</c:v>
                </c:pt>
                <c:pt idx="885">
                  <c:v>44.249999999999623</c:v>
                </c:pt>
                <c:pt idx="886">
                  <c:v>44.299999999999621</c:v>
                </c:pt>
                <c:pt idx="887">
                  <c:v>44.349999999999618</c:v>
                </c:pt>
                <c:pt idx="888">
                  <c:v>44.399999999999615</c:v>
                </c:pt>
                <c:pt idx="889">
                  <c:v>44.449999999999612</c:v>
                </c:pt>
                <c:pt idx="890">
                  <c:v>44.499999999999609</c:v>
                </c:pt>
                <c:pt idx="891">
                  <c:v>44.549999999999606</c:v>
                </c:pt>
                <c:pt idx="892">
                  <c:v>44.599999999999604</c:v>
                </c:pt>
                <c:pt idx="893">
                  <c:v>44.649999999999601</c:v>
                </c:pt>
                <c:pt idx="894">
                  <c:v>44.699999999999598</c:v>
                </c:pt>
                <c:pt idx="895">
                  <c:v>44.749999999999595</c:v>
                </c:pt>
                <c:pt idx="896">
                  <c:v>44.799999999999592</c:v>
                </c:pt>
                <c:pt idx="897">
                  <c:v>44.849999999999589</c:v>
                </c:pt>
                <c:pt idx="898">
                  <c:v>44.899999999999586</c:v>
                </c:pt>
                <c:pt idx="899">
                  <c:v>44.949999999999584</c:v>
                </c:pt>
                <c:pt idx="900">
                  <c:v>44.999999999999581</c:v>
                </c:pt>
                <c:pt idx="901">
                  <c:v>45.049999999999578</c:v>
                </c:pt>
                <c:pt idx="902">
                  <c:v>45.099999999999575</c:v>
                </c:pt>
                <c:pt idx="903">
                  <c:v>45.149999999999572</c:v>
                </c:pt>
                <c:pt idx="904">
                  <c:v>45.199999999999569</c:v>
                </c:pt>
                <c:pt idx="905">
                  <c:v>45.249999999999567</c:v>
                </c:pt>
                <c:pt idx="906">
                  <c:v>45.299999999999564</c:v>
                </c:pt>
                <c:pt idx="907">
                  <c:v>45.349999999999561</c:v>
                </c:pt>
                <c:pt idx="908">
                  <c:v>45.399999999999558</c:v>
                </c:pt>
                <c:pt idx="909">
                  <c:v>45.449999999999555</c:v>
                </c:pt>
                <c:pt idx="910">
                  <c:v>45.499999999999552</c:v>
                </c:pt>
                <c:pt idx="911">
                  <c:v>45.54999999999955</c:v>
                </c:pt>
                <c:pt idx="912">
                  <c:v>45.599999999999547</c:v>
                </c:pt>
                <c:pt idx="913">
                  <c:v>45.649999999999544</c:v>
                </c:pt>
                <c:pt idx="914">
                  <c:v>45.699999999999541</c:v>
                </c:pt>
                <c:pt idx="915">
                  <c:v>45.749999999999538</c:v>
                </c:pt>
                <c:pt idx="916">
                  <c:v>45.799999999999535</c:v>
                </c:pt>
                <c:pt idx="917">
                  <c:v>45.849999999999532</c:v>
                </c:pt>
                <c:pt idx="918">
                  <c:v>45.89999999999953</c:v>
                </c:pt>
                <c:pt idx="919">
                  <c:v>45.949999999999527</c:v>
                </c:pt>
                <c:pt idx="920">
                  <c:v>45.999999999999524</c:v>
                </c:pt>
                <c:pt idx="921">
                  <c:v>46.049999999999521</c:v>
                </c:pt>
                <c:pt idx="922">
                  <c:v>46.099999999999518</c:v>
                </c:pt>
                <c:pt idx="923">
                  <c:v>46.149999999999515</c:v>
                </c:pt>
                <c:pt idx="924">
                  <c:v>46.199999999999513</c:v>
                </c:pt>
                <c:pt idx="925">
                  <c:v>46.24999999999951</c:v>
                </c:pt>
                <c:pt idx="926">
                  <c:v>46.299999999999507</c:v>
                </c:pt>
                <c:pt idx="927">
                  <c:v>46.349999999999504</c:v>
                </c:pt>
                <c:pt idx="928">
                  <c:v>46.399999999999501</c:v>
                </c:pt>
                <c:pt idx="929">
                  <c:v>46.449999999999498</c:v>
                </c:pt>
                <c:pt idx="930">
                  <c:v>46.499999999999496</c:v>
                </c:pt>
                <c:pt idx="931">
                  <c:v>46.549999999999493</c:v>
                </c:pt>
                <c:pt idx="932">
                  <c:v>46.59999999999949</c:v>
                </c:pt>
                <c:pt idx="933">
                  <c:v>46.649999999999487</c:v>
                </c:pt>
                <c:pt idx="934">
                  <c:v>46.699999999999484</c:v>
                </c:pt>
                <c:pt idx="935">
                  <c:v>46.749999999999481</c:v>
                </c:pt>
                <c:pt idx="936">
                  <c:v>46.799999999999478</c:v>
                </c:pt>
                <c:pt idx="937">
                  <c:v>46.849999999999476</c:v>
                </c:pt>
                <c:pt idx="938">
                  <c:v>46.899999999999473</c:v>
                </c:pt>
                <c:pt idx="939">
                  <c:v>46.94999999999947</c:v>
                </c:pt>
                <c:pt idx="940">
                  <c:v>46.999999999999467</c:v>
                </c:pt>
                <c:pt idx="941">
                  <c:v>47.049999999999464</c:v>
                </c:pt>
                <c:pt idx="942">
                  <c:v>47.099999999999461</c:v>
                </c:pt>
                <c:pt idx="943">
                  <c:v>47.149999999999459</c:v>
                </c:pt>
                <c:pt idx="944">
                  <c:v>47.199999999999456</c:v>
                </c:pt>
                <c:pt idx="945">
                  <c:v>47.249999999999453</c:v>
                </c:pt>
                <c:pt idx="946">
                  <c:v>47.29999999999945</c:v>
                </c:pt>
                <c:pt idx="947">
                  <c:v>47.349999999999447</c:v>
                </c:pt>
                <c:pt idx="948">
                  <c:v>47.399999999999444</c:v>
                </c:pt>
                <c:pt idx="949">
                  <c:v>47.449999999999442</c:v>
                </c:pt>
                <c:pt idx="950">
                  <c:v>47.499999999999439</c:v>
                </c:pt>
                <c:pt idx="951">
                  <c:v>47.549999999999436</c:v>
                </c:pt>
                <c:pt idx="952">
                  <c:v>47.599999999999433</c:v>
                </c:pt>
                <c:pt idx="953">
                  <c:v>47.64999999999943</c:v>
                </c:pt>
                <c:pt idx="954">
                  <c:v>47.699999999999427</c:v>
                </c:pt>
                <c:pt idx="955">
                  <c:v>47.749999999999424</c:v>
                </c:pt>
                <c:pt idx="956">
                  <c:v>47.799999999999422</c:v>
                </c:pt>
                <c:pt idx="957">
                  <c:v>47.849999999999419</c:v>
                </c:pt>
                <c:pt idx="958">
                  <c:v>47.899999999999416</c:v>
                </c:pt>
                <c:pt idx="959">
                  <c:v>47.949999999999413</c:v>
                </c:pt>
                <c:pt idx="960">
                  <c:v>47.99999999999941</c:v>
                </c:pt>
                <c:pt idx="961">
                  <c:v>48.049999999999407</c:v>
                </c:pt>
                <c:pt idx="962">
                  <c:v>48.099999999999405</c:v>
                </c:pt>
                <c:pt idx="963">
                  <c:v>48.149999999999402</c:v>
                </c:pt>
                <c:pt idx="964">
                  <c:v>48.199999999999399</c:v>
                </c:pt>
                <c:pt idx="965">
                  <c:v>48.249999999999396</c:v>
                </c:pt>
                <c:pt idx="966">
                  <c:v>48.299999999999393</c:v>
                </c:pt>
                <c:pt idx="967">
                  <c:v>48.34999999999939</c:v>
                </c:pt>
                <c:pt idx="968">
                  <c:v>48.399999999999388</c:v>
                </c:pt>
                <c:pt idx="969">
                  <c:v>48.449999999999385</c:v>
                </c:pt>
                <c:pt idx="970">
                  <c:v>48.499999999999382</c:v>
                </c:pt>
                <c:pt idx="971">
                  <c:v>48.549999999999379</c:v>
                </c:pt>
                <c:pt idx="972">
                  <c:v>48.599999999999376</c:v>
                </c:pt>
                <c:pt idx="973">
                  <c:v>48.649999999999373</c:v>
                </c:pt>
                <c:pt idx="974">
                  <c:v>48.69999999999937</c:v>
                </c:pt>
                <c:pt idx="975">
                  <c:v>48.749999999999368</c:v>
                </c:pt>
                <c:pt idx="976">
                  <c:v>48.799999999999365</c:v>
                </c:pt>
                <c:pt idx="977">
                  <c:v>48.849999999999362</c:v>
                </c:pt>
                <c:pt idx="978">
                  <c:v>48.899999999999359</c:v>
                </c:pt>
                <c:pt idx="979">
                  <c:v>48.949999999999356</c:v>
                </c:pt>
                <c:pt idx="980">
                  <c:v>48.999999999999353</c:v>
                </c:pt>
                <c:pt idx="981">
                  <c:v>49.049999999999351</c:v>
                </c:pt>
                <c:pt idx="982">
                  <c:v>49.099999999999348</c:v>
                </c:pt>
                <c:pt idx="983">
                  <c:v>49.149999999999345</c:v>
                </c:pt>
                <c:pt idx="984">
                  <c:v>49.199999999999342</c:v>
                </c:pt>
                <c:pt idx="985">
                  <c:v>49.249999999999339</c:v>
                </c:pt>
                <c:pt idx="986">
                  <c:v>49.299999999999336</c:v>
                </c:pt>
                <c:pt idx="987">
                  <c:v>49.349999999999334</c:v>
                </c:pt>
                <c:pt idx="988">
                  <c:v>49.399999999999331</c:v>
                </c:pt>
                <c:pt idx="989">
                  <c:v>49.449999999999328</c:v>
                </c:pt>
                <c:pt idx="990">
                  <c:v>49.499999999999325</c:v>
                </c:pt>
                <c:pt idx="991">
                  <c:v>49.549999999999322</c:v>
                </c:pt>
                <c:pt idx="992">
                  <c:v>49.599999999999319</c:v>
                </c:pt>
                <c:pt idx="993">
                  <c:v>49.649999999999316</c:v>
                </c:pt>
                <c:pt idx="994">
                  <c:v>49.699999999999314</c:v>
                </c:pt>
                <c:pt idx="995">
                  <c:v>49.749999999999311</c:v>
                </c:pt>
                <c:pt idx="996">
                  <c:v>49.799999999999308</c:v>
                </c:pt>
                <c:pt idx="997">
                  <c:v>49.849999999999305</c:v>
                </c:pt>
                <c:pt idx="998">
                  <c:v>49.899999999999302</c:v>
                </c:pt>
                <c:pt idx="999">
                  <c:v>49.949999999999299</c:v>
                </c:pt>
                <c:pt idx="1000">
                  <c:v>49.999999999999297</c:v>
                </c:pt>
                <c:pt idx="1001">
                  <c:v>50.049999999999294</c:v>
                </c:pt>
                <c:pt idx="1002">
                  <c:v>50.099999999999291</c:v>
                </c:pt>
                <c:pt idx="1003">
                  <c:v>50.149999999999288</c:v>
                </c:pt>
                <c:pt idx="1004">
                  <c:v>50.199999999999285</c:v>
                </c:pt>
                <c:pt idx="1005">
                  <c:v>50.249999999999282</c:v>
                </c:pt>
                <c:pt idx="1006">
                  <c:v>50.29999999999928</c:v>
                </c:pt>
                <c:pt idx="1007">
                  <c:v>50.349999999999277</c:v>
                </c:pt>
                <c:pt idx="1008">
                  <c:v>50.399999999999274</c:v>
                </c:pt>
                <c:pt idx="1009">
                  <c:v>50.449999999999271</c:v>
                </c:pt>
                <c:pt idx="1010">
                  <c:v>50.499999999999268</c:v>
                </c:pt>
                <c:pt idx="1011">
                  <c:v>50.549999999999265</c:v>
                </c:pt>
                <c:pt idx="1012">
                  <c:v>50.599999999999262</c:v>
                </c:pt>
                <c:pt idx="1013">
                  <c:v>50.64999999999926</c:v>
                </c:pt>
                <c:pt idx="1014">
                  <c:v>50.699999999999257</c:v>
                </c:pt>
                <c:pt idx="1015">
                  <c:v>50.749999999999254</c:v>
                </c:pt>
                <c:pt idx="1016">
                  <c:v>50.799999999999251</c:v>
                </c:pt>
                <c:pt idx="1017">
                  <c:v>50.849999999999248</c:v>
                </c:pt>
                <c:pt idx="1018">
                  <c:v>50.899999999999245</c:v>
                </c:pt>
                <c:pt idx="1019">
                  <c:v>50.949999999999243</c:v>
                </c:pt>
                <c:pt idx="1020">
                  <c:v>50.99999999999924</c:v>
                </c:pt>
                <c:pt idx="1021">
                  <c:v>51.049999999999237</c:v>
                </c:pt>
                <c:pt idx="1022">
                  <c:v>51.099999999999234</c:v>
                </c:pt>
                <c:pt idx="1023">
                  <c:v>51.149999999999231</c:v>
                </c:pt>
                <c:pt idx="1024">
                  <c:v>51.199999999999228</c:v>
                </c:pt>
                <c:pt idx="1025">
                  <c:v>51.249999999999226</c:v>
                </c:pt>
                <c:pt idx="1026">
                  <c:v>51.299999999999223</c:v>
                </c:pt>
                <c:pt idx="1027">
                  <c:v>51.34999999999922</c:v>
                </c:pt>
                <c:pt idx="1028">
                  <c:v>51.399999999999217</c:v>
                </c:pt>
                <c:pt idx="1029">
                  <c:v>51.449999999999214</c:v>
                </c:pt>
                <c:pt idx="1030">
                  <c:v>51.499999999999211</c:v>
                </c:pt>
                <c:pt idx="1031">
                  <c:v>51.549999999999208</c:v>
                </c:pt>
                <c:pt idx="1032">
                  <c:v>51.599999999999206</c:v>
                </c:pt>
                <c:pt idx="1033">
                  <c:v>51.649999999999203</c:v>
                </c:pt>
                <c:pt idx="1034">
                  <c:v>51.6999999999992</c:v>
                </c:pt>
                <c:pt idx="1035">
                  <c:v>51.749999999999197</c:v>
                </c:pt>
                <c:pt idx="1036">
                  <c:v>51.799999999999194</c:v>
                </c:pt>
                <c:pt idx="1037">
                  <c:v>51.849999999999191</c:v>
                </c:pt>
                <c:pt idx="1038">
                  <c:v>51.899999999999189</c:v>
                </c:pt>
                <c:pt idx="1039">
                  <c:v>51.949999999999186</c:v>
                </c:pt>
                <c:pt idx="1040">
                  <c:v>51.999999999999183</c:v>
                </c:pt>
                <c:pt idx="1041">
                  <c:v>52.04999999999918</c:v>
                </c:pt>
                <c:pt idx="1042">
                  <c:v>52.099999999999177</c:v>
                </c:pt>
                <c:pt idx="1043">
                  <c:v>52.149999999999174</c:v>
                </c:pt>
                <c:pt idx="1044">
                  <c:v>52.199999999999172</c:v>
                </c:pt>
                <c:pt idx="1045">
                  <c:v>52.249999999999169</c:v>
                </c:pt>
                <c:pt idx="1046">
                  <c:v>52.299999999999166</c:v>
                </c:pt>
                <c:pt idx="1047">
                  <c:v>52.349999999999163</c:v>
                </c:pt>
                <c:pt idx="1048">
                  <c:v>52.39999999999916</c:v>
                </c:pt>
                <c:pt idx="1049">
                  <c:v>52.449999999999157</c:v>
                </c:pt>
                <c:pt idx="1050">
                  <c:v>52.499999999999154</c:v>
                </c:pt>
                <c:pt idx="1051">
                  <c:v>52.549999999999152</c:v>
                </c:pt>
                <c:pt idx="1052">
                  <c:v>52.599999999999149</c:v>
                </c:pt>
                <c:pt idx="1053">
                  <c:v>52.649999999999146</c:v>
                </c:pt>
                <c:pt idx="1054">
                  <c:v>52.699999999999143</c:v>
                </c:pt>
                <c:pt idx="1055">
                  <c:v>52.74999999999914</c:v>
                </c:pt>
                <c:pt idx="1056">
                  <c:v>52.799999999999137</c:v>
                </c:pt>
                <c:pt idx="1057">
                  <c:v>52.849999999999135</c:v>
                </c:pt>
                <c:pt idx="1058">
                  <c:v>52.899999999999132</c:v>
                </c:pt>
                <c:pt idx="1059">
                  <c:v>52.949999999999129</c:v>
                </c:pt>
                <c:pt idx="1060">
                  <c:v>52.999999999999126</c:v>
                </c:pt>
                <c:pt idx="1061">
                  <c:v>53.049999999999123</c:v>
                </c:pt>
                <c:pt idx="1062">
                  <c:v>53.09999999999912</c:v>
                </c:pt>
                <c:pt idx="1063">
                  <c:v>53.149999999999118</c:v>
                </c:pt>
                <c:pt idx="1064">
                  <c:v>53.199999999999115</c:v>
                </c:pt>
                <c:pt idx="1065">
                  <c:v>53.249999999999112</c:v>
                </c:pt>
                <c:pt idx="1066">
                  <c:v>53.299999999999109</c:v>
                </c:pt>
                <c:pt idx="1067">
                  <c:v>53.349999999999106</c:v>
                </c:pt>
                <c:pt idx="1068">
                  <c:v>53.399999999999103</c:v>
                </c:pt>
                <c:pt idx="1069">
                  <c:v>53.4499999999991</c:v>
                </c:pt>
                <c:pt idx="1070">
                  <c:v>53.499999999999098</c:v>
                </c:pt>
                <c:pt idx="1071">
                  <c:v>53.549999999999095</c:v>
                </c:pt>
                <c:pt idx="1072">
                  <c:v>53.599999999999092</c:v>
                </c:pt>
                <c:pt idx="1073">
                  <c:v>53.649999999999089</c:v>
                </c:pt>
                <c:pt idx="1074">
                  <c:v>53.699999999999086</c:v>
                </c:pt>
                <c:pt idx="1075">
                  <c:v>53.749999999999083</c:v>
                </c:pt>
                <c:pt idx="1076">
                  <c:v>53.799999999999081</c:v>
                </c:pt>
                <c:pt idx="1077">
                  <c:v>53.849999999999078</c:v>
                </c:pt>
                <c:pt idx="1078">
                  <c:v>53.899999999999075</c:v>
                </c:pt>
                <c:pt idx="1079">
                  <c:v>53.949999999999072</c:v>
                </c:pt>
                <c:pt idx="1080">
                  <c:v>53.999999999999069</c:v>
                </c:pt>
                <c:pt idx="1081">
                  <c:v>54.049999999999066</c:v>
                </c:pt>
                <c:pt idx="1082">
                  <c:v>54.099999999999064</c:v>
                </c:pt>
                <c:pt idx="1083">
                  <c:v>54.149999999999061</c:v>
                </c:pt>
                <c:pt idx="1084">
                  <c:v>54.199999999999058</c:v>
                </c:pt>
                <c:pt idx="1085">
                  <c:v>54.249999999999055</c:v>
                </c:pt>
                <c:pt idx="1086">
                  <c:v>54.299999999999052</c:v>
                </c:pt>
                <c:pt idx="1087">
                  <c:v>54.349999999999049</c:v>
                </c:pt>
                <c:pt idx="1088">
                  <c:v>54.399999999999046</c:v>
                </c:pt>
                <c:pt idx="1089">
                  <c:v>54.449999999999044</c:v>
                </c:pt>
                <c:pt idx="1090">
                  <c:v>54.499999999999041</c:v>
                </c:pt>
                <c:pt idx="1091">
                  <c:v>54.549999999999038</c:v>
                </c:pt>
                <c:pt idx="1092">
                  <c:v>54.599999999999035</c:v>
                </c:pt>
                <c:pt idx="1093">
                  <c:v>54.649999999999032</c:v>
                </c:pt>
                <c:pt idx="1094">
                  <c:v>54.699999999999029</c:v>
                </c:pt>
                <c:pt idx="1095">
                  <c:v>54.749999999999027</c:v>
                </c:pt>
                <c:pt idx="1096">
                  <c:v>54.799999999999024</c:v>
                </c:pt>
                <c:pt idx="1097">
                  <c:v>54.849999999999021</c:v>
                </c:pt>
                <c:pt idx="1098">
                  <c:v>54.899999999999018</c:v>
                </c:pt>
                <c:pt idx="1099">
                  <c:v>54.949999999999015</c:v>
                </c:pt>
                <c:pt idx="1100">
                  <c:v>54.999999999999012</c:v>
                </c:pt>
                <c:pt idx="1101">
                  <c:v>55.04999999999901</c:v>
                </c:pt>
                <c:pt idx="1102">
                  <c:v>55.099999999999007</c:v>
                </c:pt>
                <c:pt idx="1103">
                  <c:v>55.149999999999004</c:v>
                </c:pt>
                <c:pt idx="1104">
                  <c:v>55.199999999999001</c:v>
                </c:pt>
                <c:pt idx="1105">
                  <c:v>55.249999999998998</c:v>
                </c:pt>
                <c:pt idx="1106">
                  <c:v>55.299999999998995</c:v>
                </c:pt>
                <c:pt idx="1107">
                  <c:v>55.349999999998992</c:v>
                </c:pt>
                <c:pt idx="1108">
                  <c:v>55.39999999999899</c:v>
                </c:pt>
                <c:pt idx="1109">
                  <c:v>55.449999999998987</c:v>
                </c:pt>
                <c:pt idx="1110">
                  <c:v>55.499999999998984</c:v>
                </c:pt>
                <c:pt idx="1111">
                  <c:v>55.549999999998981</c:v>
                </c:pt>
                <c:pt idx="1112">
                  <c:v>55.599999999998978</c:v>
                </c:pt>
                <c:pt idx="1113">
                  <c:v>55.649999999998975</c:v>
                </c:pt>
                <c:pt idx="1114">
                  <c:v>55.699999999998973</c:v>
                </c:pt>
                <c:pt idx="1115">
                  <c:v>55.74999999999897</c:v>
                </c:pt>
                <c:pt idx="1116">
                  <c:v>55.799999999998967</c:v>
                </c:pt>
                <c:pt idx="1117">
                  <c:v>55.849999999998964</c:v>
                </c:pt>
                <c:pt idx="1118">
                  <c:v>55.899999999998961</c:v>
                </c:pt>
                <c:pt idx="1119">
                  <c:v>55.949999999998958</c:v>
                </c:pt>
                <c:pt idx="1120">
                  <c:v>55.999999999998956</c:v>
                </c:pt>
                <c:pt idx="1121">
                  <c:v>56.049999999998953</c:v>
                </c:pt>
                <c:pt idx="1122">
                  <c:v>56.09999999999895</c:v>
                </c:pt>
                <c:pt idx="1123">
                  <c:v>56.149999999998947</c:v>
                </c:pt>
                <c:pt idx="1124">
                  <c:v>56.199999999998944</c:v>
                </c:pt>
                <c:pt idx="1125">
                  <c:v>56.249999999998941</c:v>
                </c:pt>
                <c:pt idx="1126">
                  <c:v>56.299999999998938</c:v>
                </c:pt>
                <c:pt idx="1127">
                  <c:v>56.349999999998936</c:v>
                </c:pt>
                <c:pt idx="1128">
                  <c:v>56.399999999998933</c:v>
                </c:pt>
                <c:pt idx="1129">
                  <c:v>56.44999999999893</c:v>
                </c:pt>
                <c:pt idx="1130">
                  <c:v>56.499999999998927</c:v>
                </c:pt>
                <c:pt idx="1131">
                  <c:v>56.549999999998924</c:v>
                </c:pt>
                <c:pt idx="1132">
                  <c:v>56.599999999998921</c:v>
                </c:pt>
                <c:pt idx="1133">
                  <c:v>56.649999999998919</c:v>
                </c:pt>
                <c:pt idx="1134">
                  <c:v>56.699999999998916</c:v>
                </c:pt>
                <c:pt idx="1135">
                  <c:v>56.749999999998913</c:v>
                </c:pt>
                <c:pt idx="1136">
                  <c:v>56.79999999999891</c:v>
                </c:pt>
                <c:pt idx="1137">
                  <c:v>56.849999999998907</c:v>
                </c:pt>
                <c:pt idx="1138">
                  <c:v>56.899999999998904</c:v>
                </c:pt>
                <c:pt idx="1139">
                  <c:v>56.949999999998902</c:v>
                </c:pt>
                <c:pt idx="1140">
                  <c:v>56.999999999998899</c:v>
                </c:pt>
                <c:pt idx="1141">
                  <c:v>57.049999999998896</c:v>
                </c:pt>
                <c:pt idx="1142">
                  <c:v>57.099999999998893</c:v>
                </c:pt>
                <c:pt idx="1143">
                  <c:v>57.14999999999889</c:v>
                </c:pt>
                <c:pt idx="1144">
                  <c:v>57.199999999998887</c:v>
                </c:pt>
                <c:pt idx="1145">
                  <c:v>57.249999999998884</c:v>
                </c:pt>
                <c:pt idx="1146">
                  <c:v>57.299999999998882</c:v>
                </c:pt>
                <c:pt idx="1147">
                  <c:v>57.349999999998879</c:v>
                </c:pt>
                <c:pt idx="1148">
                  <c:v>57.399999999998876</c:v>
                </c:pt>
                <c:pt idx="1149">
                  <c:v>57.449999999998873</c:v>
                </c:pt>
                <c:pt idx="1150">
                  <c:v>57.49999999999887</c:v>
                </c:pt>
                <c:pt idx="1151">
                  <c:v>57.549999999998867</c:v>
                </c:pt>
                <c:pt idx="1152">
                  <c:v>57.599999999998865</c:v>
                </c:pt>
                <c:pt idx="1153">
                  <c:v>57.649999999998862</c:v>
                </c:pt>
                <c:pt idx="1154">
                  <c:v>57.699999999998859</c:v>
                </c:pt>
                <c:pt idx="1155">
                  <c:v>57.749999999998856</c:v>
                </c:pt>
                <c:pt idx="1156">
                  <c:v>57.799999999998853</c:v>
                </c:pt>
                <c:pt idx="1157">
                  <c:v>57.84999999999885</c:v>
                </c:pt>
                <c:pt idx="1158">
                  <c:v>57.899999999998847</c:v>
                </c:pt>
                <c:pt idx="1159">
                  <c:v>57.949999999998845</c:v>
                </c:pt>
                <c:pt idx="1160">
                  <c:v>57.999999999998842</c:v>
                </c:pt>
                <c:pt idx="1161">
                  <c:v>58.049999999998839</c:v>
                </c:pt>
                <c:pt idx="1162">
                  <c:v>58.099999999998836</c:v>
                </c:pt>
                <c:pt idx="1163">
                  <c:v>58.149999999998833</c:v>
                </c:pt>
                <c:pt idx="1164">
                  <c:v>58.19999999999883</c:v>
                </c:pt>
                <c:pt idx="1165">
                  <c:v>58.249999999998828</c:v>
                </c:pt>
                <c:pt idx="1166">
                  <c:v>58.299999999998825</c:v>
                </c:pt>
                <c:pt idx="1167">
                  <c:v>58.349999999998822</c:v>
                </c:pt>
                <c:pt idx="1168">
                  <c:v>58.399999999998819</c:v>
                </c:pt>
                <c:pt idx="1169">
                  <c:v>58.449999999998816</c:v>
                </c:pt>
                <c:pt idx="1170">
                  <c:v>58.499999999998813</c:v>
                </c:pt>
                <c:pt idx="1171">
                  <c:v>58.549999999998811</c:v>
                </c:pt>
                <c:pt idx="1172">
                  <c:v>58.599999999998808</c:v>
                </c:pt>
                <c:pt idx="1173">
                  <c:v>58.649999999998805</c:v>
                </c:pt>
                <c:pt idx="1174">
                  <c:v>58.699999999998802</c:v>
                </c:pt>
                <c:pt idx="1175">
                  <c:v>58.749999999998799</c:v>
                </c:pt>
                <c:pt idx="1176">
                  <c:v>58.799999999998796</c:v>
                </c:pt>
                <c:pt idx="1177">
                  <c:v>58.849999999998793</c:v>
                </c:pt>
                <c:pt idx="1178">
                  <c:v>58.899999999998791</c:v>
                </c:pt>
                <c:pt idx="1179">
                  <c:v>58.949999999998788</c:v>
                </c:pt>
                <c:pt idx="1180">
                  <c:v>58.999999999998785</c:v>
                </c:pt>
                <c:pt idx="1181">
                  <c:v>59.049999999998782</c:v>
                </c:pt>
                <c:pt idx="1182">
                  <c:v>59.099999999998779</c:v>
                </c:pt>
                <c:pt idx="1183">
                  <c:v>59.149999999998776</c:v>
                </c:pt>
                <c:pt idx="1184">
                  <c:v>59.199999999998774</c:v>
                </c:pt>
                <c:pt idx="1185">
                  <c:v>59.249999999998771</c:v>
                </c:pt>
                <c:pt idx="1186">
                  <c:v>59.299999999998768</c:v>
                </c:pt>
                <c:pt idx="1187">
                  <c:v>59.349999999998765</c:v>
                </c:pt>
                <c:pt idx="1188">
                  <c:v>59.399999999998762</c:v>
                </c:pt>
                <c:pt idx="1189">
                  <c:v>59.449999999998759</c:v>
                </c:pt>
                <c:pt idx="1190">
                  <c:v>59.499999999998757</c:v>
                </c:pt>
                <c:pt idx="1191">
                  <c:v>59.549999999998754</c:v>
                </c:pt>
                <c:pt idx="1192">
                  <c:v>59.599999999998751</c:v>
                </c:pt>
                <c:pt idx="1193">
                  <c:v>59.649999999998748</c:v>
                </c:pt>
                <c:pt idx="1194">
                  <c:v>59.699999999998745</c:v>
                </c:pt>
                <c:pt idx="1195">
                  <c:v>59.749999999998742</c:v>
                </c:pt>
                <c:pt idx="1196">
                  <c:v>59.799999999998739</c:v>
                </c:pt>
                <c:pt idx="1197">
                  <c:v>59.849999999998737</c:v>
                </c:pt>
                <c:pt idx="1198">
                  <c:v>59.899999999998734</c:v>
                </c:pt>
                <c:pt idx="1199">
                  <c:v>59.949999999998731</c:v>
                </c:pt>
                <c:pt idx="1200">
                  <c:v>59.999999999998728</c:v>
                </c:pt>
                <c:pt idx="1201">
                  <c:v>60.049999999998725</c:v>
                </c:pt>
                <c:pt idx="1202">
                  <c:v>60.099999999998722</c:v>
                </c:pt>
                <c:pt idx="1203">
                  <c:v>60.14999999999872</c:v>
                </c:pt>
                <c:pt idx="1204">
                  <c:v>60.199999999998717</c:v>
                </c:pt>
                <c:pt idx="1205">
                  <c:v>60.249999999998714</c:v>
                </c:pt>
                <c:pt idx="1206">
                  <c:v>60.299999999998711</c:v>
                </c:pt>
                <c:pt idx="1207">
                  <c:v>60.349999999998708</c:v>
                </c:pt>
                <c:pt idx="1208">
                  <c:v>60.399999999998705</c:v>
                </c:pt>
                <c:pt idx="1209">
                  <c:v>60.449999999998703</c:v>
                </c:pt>
                <c:pt idx="1210">
                  <c:v>60.4999999999987</c:v>
                </c:pt>
                <c:pt idx="1211">
                  <c:v>60.549999999998697</c:v>
                </c:pt>
                <c:pt idx="1212">
                  <c:v>60.599999999998694</c:v>
                </c:pt>
                <c:pt idx="1213">
                  <c:v>60.649999999998691</c:v>
                </c:pt>
                <c:pt idx="1214">
                  <c:v>60.699999999998688</c:v>
                </c:pt>
                <c:pt idx="1215">
                  <c:v>60.749999999998685</c:v>
                </c:pt>
                <c:pt idx="1216">
                  <c:v>60.799999999998683</c:v>
                </c:pt>
                <c:pt idx="1217">
                  <c:v>60.84999999999868</c:v>
                </c:pt>
                <c:pt idx="1218">
                  <c:v>60.899999999998677</c:v>
                </c:pt>
                <c:pt idx="1219">
                  <c:v>60.949999999998674</c:v>
                </c:pt>
                <c:pt idx="1220">
                  <c:v>60.999999999998671</c:v>
                </c:pt>
                <c:pt idx="1221">
                  <c:v>61.049999999998668</c:v>
                </c:pt>
                <c:pt idx="1222">
                  <c:v>61.099999999998666</c:v>
                </c:pt>
                <c:pt idx="1223">
                  <c:v>61.149999999998663</c:v>
                </c:pt>
                <c:pt idx="1224">
                  <c:v>61.19999999999866</c:v>
                </c:pt>
                <c:pt idx="1225">
                  <c:v>61.249999999998657</c:v>
                </c:pt>
                <c:pt idx="1226">
                  <c:v>61.299999999998654</c:v>
                </c:pt>
                <c:pt idx="1227">
                  <c:v>61.349999999998651</c:v>
                </c:pt>
                <c:pt idx="1228">
                  <c:v>61.399999999998649</c:v>
                </c:pt>
                <c:pt idx="1229">
                  <c:v>61.449999999998646</c:v>
                </c:pt>
                <c:pt idx="1230">
                  <c:v>61.499999999998643</c:v>
                </c:pt>
                <c:pt idx="1231">
                  <c:v>61.54999999999864</c:v>
                </c:pt>
                <c:pt idx="1232">
                  <c:v>61.599999999998637</c:v>
                </c:pt>
                <c:pt idx="1233">
                  <c:v>61.649999999998634</c:v>
                </c:pt>
                <c:pt idx="1234">
                  <c:v>61.699999999998631</c:v>
                </c:pt>
                <c:pt idx="1235">
                  <c:v>61.749999999998629</c:v>
                </c:pt>
                <c:pt idx="1236">
                  <c:v>61.799999999998626</c:v>
                </c:pt>
                <c:pt idx="1237">
                  <c:v>61.849999999998623</c:v>
                </c:pt>
                <c:pt idx="1238">
                  <c:v>61.89999999999862</c:v>
                </c:pt>
                <c:pt idx="1239">
                  <c:v>61.949999999998617</c:v>
                </c:pt>
                <c:pt idx="1240">
                  <c:v>61.999999999998614</c:v>
                </c:pt>
                <c:pt idx="1241">
                  <c:v>62.049999999998612</c:v>
                </c:pt>
                <c:pt idx="1242">
                  <c:v>62.099999999998609</c:v>
                </c:pt>
                <c:pt idx="1243">
                  <c:v>62.149999999998606</c:v>
                </c:pt>
                <c:pt idx="1244">
                  <c:v>62.199999999998603</c:v>
                </c:pt>
                <c:pt idx="1245">
                  <c:v>62.2499999999986</c:v>
                </c:pt>
                <c:pt idx="1246">
                  <c:v>62.299999999998597</c:v>
                </c:pt>
                <c:pt idx="1247">
                  <c:v>62.349999999998595</c:v>
                </c:pt>
                <c:pt idx="1248">
                  <c:v>62.399999999998592</c:v>
                </c:pt>
                <c:pt idx="1249">
                  <c:v>62.449999999998589</c:v>
                </c:pt>
                <c:pt idx="1250">
                  <c:v>62.499999999998586</c:v>
                </c:pt>
                <c:pt idx="1251">
                  <c:v>62.549999999998583</c:v>
                </c:pt>
                <c:pt idx="1252">
                  <c:v>62.59999999999858</c:v>
                </c:pt>
                <c:pt idx="1253">
                  <c:v>62.649999999998577</c:v>
                </c:pt>
                <c:pt idx="1254">
                  <c:v>62.699999999998575</c:v>
                </c:pt>
                <c:pt idx="1255">
                  <c:v>62.749999999998572</c:v>
                </c:pt>
                <c:pt idx="1256">
                  <c:v>62.799999999998569</c:v>
                </c:pt>
                <c:pt idx="1257">
                  <c:v>62.849999999998566</c:v>
                </c:pt>
                <c:pt idx="1258">
                  <c:v>62.899999999998563</c:v>
                </c:pt>
                <c:pt idx="1259">
                  <c:v>62.94999999999856</c:v>
                </c:pt>
                <c:pt idx="1260">
                  <c:v>62.999999999998558</c:v>
                </c:pt>
                <c:pt idx="1261">
                  <c:v>63.049999999998555</c:v>
                </c:pt>
                <c:pt idx="1262">
                  <c:v>63.099999999998552</c:v>
                </c:pt>
                <c:pt idx="1263">
                  <c:v>63.149999999998549</c:v>
                </c:pt>
                <c:pt idx="1264">
                  <c:v>63.199999999998546</c:v>
                </c:pt>
                <c:pt idx="1265">
                  <c:v>63.249999999998543</c:v>
                </c:pt>
                <c:pt idx="1266">
                  <c:v>63.299999999998541</c:v>
                </c:pt>
                <c:pt idx="1267">
                  <c:v>63.349999999998538</c:v>
                </c:pt>
                <c:pt idx="1268">
                  <c:v>63.399999999998535</c:v>
                </c:pt>
                <c:pt idx="1269">
                  <c:v>63.449999999998532</c:v>
                </c:pt>
                <c:pt idx="1270">
                  <c:v>63.499999999998529</c:v>
                </c:pt>
                <c:pt idx="1271">
                  <c:v>63.549999999998526</c:v>
                </c:pt>
                <c:pt idx="1272">
                  <c:v>63.599999999998523</c:v>
                </c:pt>
                <c:pt idx="1273">
                  <c:v>63.649999999998521</c:v>
                </c:pt>
                <c:pt idx="1274">
                  <c:v>63.699999999998518</c:v>
                </c:pt>
                <c:pt idx="1275">
                  <c:v>63.749999999998515</c:v>
                </c:pt>
                <c:pt idx="1276">
                  <c:v>63.799999999998512</c:v>
                </c:pt>
                <c:pt idx="1277">
                  <c:v>63.849999999998509</c:v>
                </c:pt>
                <c:pt idx="1278">
                  <c:v>63.899999999998506</c:v>
                </c:pt>
                <c:pt idx="1279">
                  <c:v>63.949999999998504</c:v>
                </c:pt>
                <c:pt idx="1280">
                  <c:v>63.999999999998501</c:v>
                </c:pt>
                <c:pt idx="1281">
                  <c:v>64.049999999998505</c:v>
                </c:pt>
                <c:pt idx="1282">
                  <c:v>64.099999999998502</c:v>
                </c:pt>
                <c:pt idx="1283">
                  <c:v>64.149999999998499</c:v>
                </c:pt>
                <c:pt idx="1284">
                  <c:v>64.199999999998496</c:v>
                </c:pt>
                <c:pt idx="1285">
                  <c:v>64.249999999998494</c:v>
                </c:pt>
                <c:pt idx="1286">
                  <c:v>64.299999999998491</c:v>
                </c:pt>
                <c:pt idx="1287">
                  <c:v>64.349999999998488</c:v>
                </c:pt>
                <c:pt idx="1288">
                  <c:v>64.399999999998485</c:v>
                </c:pt>
                <c:pt idx="1289">
                  <c:v>64.449999999998482</c:v>
                </c:pt>
                <c:pt idx="1290">
                  <c:v>64.499999999998479</c:v>
                </c:pt>
                <c:pt idx="1291">
                  <c:v>64.549999999998477</c:v>
                </c:pt>
                <c:pt idx="1292">
                  <c:v>64.599999999998474</c:v>
                </c:pt>
                <c:pt idx="1293">
                  <c:v>64.649999999998471</c:v>
                </c:pt>
                <c:pt idx="1294">
                  <c:v>64.699999999998468</c:v>
                </c:pt>
                <c:pt idx="1295">
                  <c:v>64.749999999998465</c:v>
                </c:pt>
                <c:pt idx="1296">
                  <c:v>64.799999999998462</c:v>
                </c:pt>
                <c:pt idx="1297">
                  <c:v>64.84999999999846</c:v>
                </c:pt>
                <c:pt idx="1298">
                  <c:v>64.899999999998457</c:v>
                </c:pt>
                <c:pt idx="1299">
                  <c:v>64.949999999998454</c:v>
                </c:pt>
                <c:pt idx="1300">
                  <c:v>64.999999999998451</c:v>
                </c:pt>
                <c:pt idx="1301">
                  <c:v>65.049999999998448</c:v>
                </c:pt>
                <c:pt idx="1302">
                  <c:v>65.099999999998445</c:v>
                </c:pt>
                <c:pt idx="1303">
                  <c:v>65.149999999998442</c:v>
                </c:pt>
                <c:pt idx="1304">
                  <c:v>65.19999999999844</c:v>
                </c:pt>
                <c:pt idx="1305">
                  <c:v>65.249999999998437</c:v>
                </c:pt>
                <c:pt idx="1306">
                  <c:v>65.299999999998434</c:v>
                </c:pt>
                <c:pt idx="1307">
                  <c:v>65.349999999998431</c:v>
                </c:pt>
              </c:numCache>
            </c:numRef>
          </c:xVal>
          <c:yVal>
            <c:numRef>
              <c:f>Wasserstände!$M$44:$M$1354</c:f>
              <c:numCache>
                <c:formatCode>0.000</c:formatCode>
                <c:ptCount val="1311"/>
                <c:pt idx="0">
                  <c:v>8.355365263551924E-2</c:v>
                </c:pt>
                <c:pt idx="1">
                  <c:v>0.95618952291429049</c:v>
                </c:pt>
                <c:pt idx="2">
                  <c:v>1.4986204437323329</c:v>
                </c:pt>
                <c:pt idx="3">
                  <c:v>1.5210042443049083</c:v>
                </c:pt>
                <c:pt idx="4">
                  <c:v>1.0191649019156672</c:v>
                </c:pt>
                <c:pt idx="5">
                  <c:v>0.17578912355503173</c:v>
                </c:pt>
                <c:pt idx="6">
                  <c:v>-0.70567420075500586</c:v>
                </c:pt>
                <c:pt idx="7">
                  <c:v>-1.310513824970889</c:v>
                </c:pt>
                <c:pt idx="8">
                  <c:v>-1.4260790003092649</c:v>
                </c:pt>
                <c:pt idx="9">
                  <c:v>-1.0179926112365518</c:v>
                </c:pt>
                <c:pt idx="10">
                  <c:v>-0.24177456938843844</c:v>
                </c:pt>
                <c:pt idx="11">
                  <c:v>0.6142198873184318</c:v>
                </c:pt>
                <c:pt idx="12">
                  <c:v>1.233797587162029</c:v>
                </c:pt>
                <c:pt idx="13">
                  <c:v>1.3878003685493039</c:v>
                </c:pt>
                <c:pt idx="14">
                  <c:v>1.0172737293246503</c:v>
                </c:pt>
                <c:pt idx="15">
                  <c:v>0.25487874837191266</c:v>
                </c:pt>
                <c:pt idx="16">
                  <c:v>-0.62312389213514685</c:v>
                </c:pt>
                <c:pt idx="17">
                  <c:v>-1.2968693961557221</c:v>
                </c:pt>
                <c:pt idx="18">
                  <c:v>-1.5186496977252333</c:v>
                </c:pt>
                <c:pt idx="19">
                  <c:v>-1.2025882211841845</c:v>
                </c:pt>
                <c:pt idx="20">
                  <c:v>-0.45587815132537834</c:v>
                </c:pt>
                <c:pt idx="21">
                  <c:v>0.45959792448314424</c:v>
                </c:pt>
                <c:pt idx="22">
                  <c:v>1.2212951191161747</c:v>
                </c:pt>
                <c:pt idx="23">
                  <c:v>1.5616690675907294</c:v>
                </c:pt>
                <c:pt idx="24">
                  <c:v>1.3637625042345352</c:v>
                </c:pt>
                <c:pt idx="25">
                  <c:v>0.70238070018440735</c:v>
                </c:pt>
                <c:pt idx="26">
                  <c:v>-0.18374251285427651</c:v>
                </c:pt>
                <c:pt idx="27">
                  <c:v>-0.97846337881873402</c:v>
                </c:pt>
                <c:pt idx="28">
                  <c:v>-1.4020143411110486</c:v>
                </c:pt>
                <c:pt idx="29">
                  <c:v>-1.3109730111540421</c:v>
                </c:pt>
                <c:pt idx="30">
                  <c:v>-0.74852096149047953</c:v>
                </c:pt>
                <c:pt idx="31">
                  <c:v>7.279670470213212E-2</c:v>
                </c:pt>
                <c:pt idx="32">
                  <c:v>0.84918120793542329</c:v>
                </c:pt>
                <c:pt idx="33">
                  <c:v>1.2960371141018392</c:v>
                </c:pt>
                <c:pt idx="34">
                  <c:v>1.2507687629555071</c:v>
                </c:pt>
                <c:pt idx="35">
                  <c:v>0.73091035848442187</c:v>
                </c:pt>
                <c:pt idx="36">
                  <c:v>-7.3096073622760147E-2</c:v>
                </c:pt>
                <c:pt idx="37">
                  <c:v>-0.8674880753249713</c:v>
                </c:pt>
                <c:pt idx="38">
                  <c:v>-1.3617017398332631</c:v>
                </c:pt>
                <c:pt idx="39">
                  <c:v>-1.3732469557564846</c:v>
                </c:pt>
                <c:pt idx="40">
                  <c:v>-0.89319841128074484</c:v>
                </c:pt>
                <c:pt idx="41">
                  <c:v>-8.8975429938032702E-2</c:v>
                </c:pt>
                <c:pt idx="42">
                  <c:v>0.75621006688869397</c:v>
                </c:pt>
                <c:pt idx="43">
                  <c:v>1.3450922043799018</c:v>
                </c:pt>
                <c:pt idx="44">
                  <c:v>1.472496372165492</c:v>
                </c:pt>
                <c:pt idx="45">
                  <c:v>1.0978067732691141</c:v>
                </c:pt>
                <c:pt idx="46">
                  <c:v>0.35805881266544626</c:v>
                </c:pt>
                <c:pt idx="47">
                  <c:v>-0.48253059804872139</c:v>
                </c:pt>
                <c:pt idx="48">
                  <c:v>-1.1279554214539631</c:v>
                </c:pt>
                <c:pt idx="49">
                  <c:v>-1.3561649227478831</c:v>
                </c:pt>
                <c:pt idx="50">
                  <c:v>-1.0972102115604989</c:v>
                </c:pt>
                <c:pt idx="51">
                  <c:v>-0.45610890387314418</c:v>
                </c:pt>
                <c:pt idx="52">
                  <c:v>0.3271635263977149</c:v>
                </c:pt>
                <c:pt idx="53">
                  <c:v>0.96553695656009986</c:v>
                </c:pt>
                <c:pt idx="54">
                  <c:v>1.2285555450115766</c:v>
                </c:pt>
                <c:pt idx="55">
                  <c:v>1.0245885304149605</c:v>
                </c:pt>
                <c:pt idx="56">
                  <c:v>0.43230716370104044</c:v>
                </c:pt>
                <c:pt idx="57">
                  <c:v>-0.32931065807471227</c:v>
                </c:pt>
                <c:pt idx="58">
                  <c:v>-0.98104554667489574</c:v>
                </c:pt>
                <c:pt idx="59">
                  <c:v>-1.2843594051004787</c:v>
                </c:pt>
                <c:pt idx="60">
                  <c:v>-1.1268152495149519</c:v>
                </c:pt>
                <c:pt idx="61">
                  <c:v>-0.56158163544886042</c:v>
                </c:pt>
                <c:pt idx="62">
                  <c:v>0.21263052158231516</c:v>
                </c:pt>
                <c:pt idx="63">
                  <c:v>0.92340592886547102</c:v>
                </c:pt>
                <c:pt idx="64">
                  <c:v>1.3220422407702119</c:v>
                </c:pt>
                <c:pt idx="65">
                  <c:v>1.2715312199500921</c:v>
                </c:pt>
                <c:pt idx="66">
                  <c:v>0.79387958802490299</c:v>
                </c:pt>
                <c:pt idx="67">
                  <c:v>6.0429342239859657E-2</c:v>
                </c:pt>
                <c:pt idx="68">
                  <c:v>-0.67064731390120613</c:v>
                </c:pt>
                <c:pt idx="69">
                  <c:v>-1.1467531296450939</c:v>
                </c:pt>
                <c:pt idx="70">
                  <c:v>-1.2099232345500093</c:v>
                </c:pt>
                <c:pt idx="71">
                  <c:v>-0.85095194607317748</c:v>
                </c:pt>
                <c:pt idx="72">
                  <c:v>-0.20989100828685792</c:v>
                </c:pt>
                <c:pt idx="73">
                  <c:v>0.47642955958533267</c:v>
                </c:pt>
                <c:pt idx="74">
                  <c:v>0.96038064510339016</c:v>
                </c:pt>
                <c:pt idx="75">
                  <c:v>1.0719257517479186</c:v>
                </c:pt>
                <c:pt idx="76">
                  <c:v>0.77796258633951432</c:v>
                </c:pt>
                <c:pt idx="77">
                  <c:v>0.19196825711741738</c:v>
                </c:pt>
                <c:pt idx="78">
                  <c:v>-0.46871436676286943</c:v>
                </c:pt>
                <c:pt idx="79">
                  <c:v>-0.96196727141140015</c:v>
                </c:pt>
                <c:pt idx="80">
                  <c:v>-1.1077121952030864</c:v>
                </c:pt>
                <c:pt idx="81">
                  <c:v>-0.85150052975313018</c:v>
                </c:pt>
                <c:pt idx="82">
                  <c:v>-0.28264931918171604</c:v>
                </c:pt>
                <c:pt idx="83">
                  <c:v>0.39884598955780193</c:v>
                </c:pt>
                <c:pt idx="84">
                  <c:v>0.95415813720351894</c:v>
                </c:pt>
                <c:pt idx="85">
                  <c:v>1.1902522897396779</c:v>
                </c:pt>
                <c:pt idx="86">
                  <c:v>1.0272071666813969</c:v>
                </c:pt>
                <c:pt idx="87">
                  <c:v>0.52475627953153725</c:v>
                </c:pt>
                <c:pt idx="88">
                  <c:v>-0.14064579589634427</c:v>
                </c:pt>
                <c:pt idx="89">
                  <c:v>-0.73933712990906986</c:v>
                </c:pt>
                <c:pt idx="90">
                  <c:v>-1.0695093521203751</c:v>
                </c:pt>
                <c:pt idx="91">
                  <c:v>-1.0270202003997393</c:v>
                </c:pt>
                <c:pt idx="92">
                  <c:v>-0.63964765289508629</c:v>
                </c:pt>
                <c:pt idx="93">
                  <c:v>-5.4433167740520927E-2</c:v>
                </c:pt>
                <c:pt idx="94">
                  <c:v>0.51653469866240154</c:v>
                </c:pt>
                <c:pt idx="95">
                  <c:v>0.87204549525781305</c:v>
                </c:pt>
                <c:pt idx="96">
                  <c:v>0.89230955482017194</c:v>
                </c:pt>
                <c:pt idx="97">
                  <c:v>0.57944479177126373</c:v>
                </c:pt>
                <c:pt idx="98">
                  <c:v>5.4267494239799582E-2</c:v>
                </c:pt>
                <c:pt idx="99">
                  <c:v>-0.48865110575958448</c:v>
                </c:pt>
                <c:pt idx="100">
                  <c:v>-0.85109526336440522</c:v>
                </c:pt>
                <c:pt idx="101">
                  <c:v>-0.90140508355145588</c:v>
                </c:pt>
                <c:pt idx="102">
                  <c:v>-0.62013172776716075</c:v>
                </c:pt>
                <c:pt idx="103">
                  <c:v>-0.10556847468991058</c:v>
                </c:pt>
                <c:pt idx="104">
                  <c:v>0.46209442376046889</c:v>
                </c:pt>
                <c:pt idx="105">
                  <c:v>0.88475917630690215</c:v>
                </c:pt>
                <c:pt idx="106">
                  <c:v>1.0157403752003058</c:v>
                </c:pt>
                <c:pt idx="107">
                  <c:v>0.810162435715299</c:v>
                </c:pt>
                <c:pt idx="108">
                  <c:v>0.33921850467196374</c:v>
                </c:pt>
                <c:pt idx="109">
                  <c:v>-0.236036690147678</c:v>
                </c:pt>
                <c:pt idx="110">
                  <c:v>-0.72155008105706619</c:v>
                </c:pt>
                <c:pt idx="111">
                  <c:v>-0.95752964376662653</c:v>
                </c:pt>
                <c:pt idx="112">
                  <c:v>-0.87262662247321066</c:v>
                </c:pt>
                <c:pt idx="113">
                  <c:v>-0.50655308582142899</c:v>
                </c:pt>
                <c:pt idx="114">
                  <c:v>6.0663700915576518E-3</c:v>
                </c:pt>
                <c:pt idx="115">
                  <c:v>0.48426058914358761</c:v>
                </c:pt>
                <c:pt idx="116">
                  <c:v>0.76426680992308171</c:v>
                </c:pt>
                <c:pt idx="117">
                  <c:v>0.75581063841216656</c:v>
                </c:pt>
                <c:pt idx="118">
                  <c:v>0.47179655815268789</c:v>
                </c:pt>
                <c:pt idx="119">
                  <c:v>2.1651279613447247E-2</c:v>
                </c:pt>
                <c:pt idx="120">
                  <c:v>-0.42870204392472577</c:v>
                </c:pt>
                <c:pt idx="121">
                  <c:v>-0.71579614253292878</c:v>
                </c:pt>
                <c:pt idx="122">
                  <c:v>-0.73578285419307798</c:v>
                </c:pt>
                <c:pt idx="123">
                  <c:v>-0.48006647069754244</c:v>
                </c:pt>
                <c:pt idx="124">
                  <c:v>-3.7416412043127095E-2</c:v>
                </c:pt>
                <c:pt idx="125">
                  <c:v>0.43769320980378856</c:v>
                </c:pt>
                <c:pt idx="126">
                  <c:v>0.77914195694358312</c:v>
                </c:pt>
                <c:pt idx="127">
                  <c:v>0.866710707748096</c:v>
                </c:pt>
                <c:pt idx="128">
                  <c:v>0.66728010522355719</c:v>
                </c:pt>
                <c:pt idx="129">
                  <c:v>0.24572308987515454</c:v>
                </c:pt>
                <c:pt idx="130">
                  <c:v>-0.25789297986144255</c:v>
                </c:pt>
                <c:pt idx="131">
                  <c:v>-0.67660134289252138</c:v>
                </c:pt>
                <c:pt idx="132">
                  <c:v>-0.87351840133474867</c:v>
                </c:pt>
                <c:pt idx="133">
                  <c:v>-0.78794484203518822</c:v>
                </c:pt>
                <c:pt idx="134">
                  <c:v>-0.45497167207643086</c:v>
                </c:pt>
                <c:pt idx="135">
                  <c:v>7.7909632074523588E-3</c:v>
                </c:pt>
                <c:pt idx="136">
                  <c:v>0.44144876088889617</c:v>
                </c:pt>
                <c:pt idx="137">
                  <c:v>0.70061979193509172</c:v>
                </c:pt>
                <c:pt idx="138">
                  <c:v>0.70291660884331852</c:v>
                </c:pt>
                <c:pt idx="139">
                  <c:v>0.45624669783730448</c:v>
                </c:pt>
                <c:pt idx="140">
                  <c:v>5.480535134501445E-2</c:v>
                </c:pt>
                <c:pt idx="141">
                  <c:v>-0.35457980255559052</c:v>
                </c:pt>
                <c:pt idx="142">
                  <c:v>-0.6239617485185851</c:v>
                </c:pt>
                <c:pt idx="143">
                  <c:v>-0.65582026261673998</c:v>
                </c:pt>
                <c:pt idx="144">
                  <c:v>-0.43690934163617529</c:v>
                </c:pt>
                <c:pt idx="145">
                  <c:v>-4.2825164580425956E-2</c:v>
                </c:pt>
                <c:pt idx="146">
                  <c:v>0.38820138826777356</c:v>
                </c:pt>
                <c:pt idx="147">
                  <c:v>0.70321909062287979</c:v>
                </c:pt>
                <c:pt idx="148">
                  <c:v>0.78767019062102162</c:v>
                </c:pt>
                <c:pt idx="149">
                  <c:v>0.60541669837152168</c:v>
                </c:pt>
                <c:pt idx="150">
                  <c:v>0.21187506764237729</c:v>
                </c:pt>
                <c:pt idx="151">
                  <c:v>-0.26433015446860669</c:v>
                </c:pt>
                <c:pt idx="152">
                  <c:v>-0.66498211103514038</c:v>
                </c:pt>
                <c:pt idx="153">
                  <c:v>-0.85624985916671359</c:v>
                </c:pt>
                <c:pt idx="154">
                  <c:v>-0.77451485487395355</c:v>
                </c:pt>
                <c:pt idx="155">
                  <c:v>-0.44826632737721045</c:v>
                </c:pt>
                <c:pt idx="156">
                  <c:v>1.1547711364055357E-2</c:v>
                </c:pt>
                <c:pt idx="157">
                  <c:v>0.44950540122244753</c:v>
                </c:pt>
                <c:pt idx="158">
                  <c:v>0.71904932589252069</c:v>
                </c:pt>
                <c:pt idx="159">
                  <c:v>0.73283755393790628</c:v>
                </c:pt>
                <c:pt idx="160">
                  <c:v>0.492701007261377</c:v>
                </c:pt>
                <c:pt idx="161">
                  <c:v>8.8752961704349306E-2</c:v>
                </c:pt>
                <c:pt idx="162">
                  <c:v>-0.33218415597408307</c:v>
                </c:pt>
                <c:pt idx="163">
                  <c:v>-0.61802247123200904</c:v>
                </c:pt>
                <c:pt idx="164">
                  <c:v>-0.66492266271380418</c:v>
                </c:pt>
                <c:pt idx="165">
                  <c:v>-0.45420971160000123</c:v>
                </c:pt>
                <c:pt idx="166">
                  <c:v>-5.9640723378885555E-2</c:v>
                </c:pt>
                <c:pt idx="167">
                  <c:v>0.37779916234933564</c:v>
                </c:pt>
                <c:pt idx="168">
                  <c:v>0.69907070068463906</c:v>
                </c:pt>
                <c:pt idx="169">
                  <c:v>0.78323235225530385</c:v>
                </c:pt>
                <c:pt idx="170">
                  <c:v>0.59092645850629844</c:v>
                </c:pt>
                <c:pt idx="171">
                  <c:v>0.1797494406385528</c:v>
                </c:pt>
                <c:pt idx="172">
                  <c:v>-0.31427865756132561</c:v>
                </c:pt>
                <c:pt idx="173">
                  <c:v>-0.72310112720403397</c:v>
                </c:pt>
                <c:pt idx="174">
                  <c:v>-0.90495099199114615</c:v>
                </c:pt>
                <c:pt idx="175">
                  <c:v>-0.79428044663409914</c:v>
                </c:pt>
                <c:pt idx="176">
                  <c:v>-0.42562816393357461</c:v>
                </c:pt>
                <c:pt idx="177">
                  <c:v>7.7310490664291437E-2</c:v>
                </c:pt>
                <c:pt idx="178">
                  <c:v>0.54400656901408861</c:v>
                </c:pt>
                <c:pt idx="179">
                  <c:v>0.81629573511827913</c:v>
                </c:pt>
                <c:pt idx="180">
                  <c:v>0.80378463854171323</c:v>
                </c:pt>
                <c:pt idx="181">
                  <c:v>0.5158673622646337</c:v>
                </c:pt>
                <c:pt idx="182">
                  <c:v>5.8774590564098048E-2</c:v>
                </c:pt>
                <c:pt idx="183">
                  <c:v>-0.40168300355643655</c:v>
                </c:pt>
                <c:pt idx="184">
                  <c:v>-0.69883526486217329</c:v>
                </c:pt>
                <c:pt idx="185">
                  <c:v>-0.72470104181313588</c:v>
                </c:pt>
                <c:pt idx="186">
                  <c:v>-0.46916201060982898</c:v>
                </c:pt>
                <c:pt idx="187">
                  <c:v>-2.4535490866836651E-2</c:v>
                </c:pt>
                <c:pt idx="188">
                  <c:v>0.44652821810197746</c:v>
                </c:pt>
                <c:pt idx="189">
                  <c:v>0.7688250314104127</c:v>
                </c:pt>
                <c:pt idx="190">
                  <c:v>0.81771387056809719</c:v>
                </c:pt>
                <c:pt idx="191">
                  <c:v>0.56502438357009821</c:v>
                </c:pt>
                <c:pt idx="192">
                  <c:v>9.1037421311588887E-2</c:v>
                </c:pt>
                <c:pt idx="193">
                  <c:v>-0.44227397900409754</c:v>
                </c:pt>
                <c:pt idx="194">
                  <c:v>-0.84774183151715443</c:v>
                </c:pt>
                <c:pt idx="195">
                  <c:v>-0.97943974573788295</c:v>
                </c:pt>
                <c:pt idx="196">
                  <c:v>-0.78540046928417795</c:v>
                </c:pt>
                <c:pt idx="197">
                  <c:v>-0.32752952852632911</c:v>
                </c:pt>
                <c:pt idx="198">
                  <c:v>0.2388759187588832</c:v>
                </c:pt>
                <c:pt idx="199">
                  <c:v>0.71920492588763352</c:v>
                </c:pt>
                <c:pt idx="200">
                  <c:v>0.9482568259049734</c:v>
                </c:pt>
                <c:pt idx="201">
                  <c:v>0.84915202494862518</c:v>
                </c:pt>
                <c:pt idx="202">
                  <c:v>0.46118551210397657</c:v>
                </c:pt>
                <c:pt idx="203">
                  <c:v>-7.3713662534300423E-2</c:v>
                </c:pt>
                <c:pt idx="204">
                  <c:v>-0.56147810314243085</c:v>
                </c:pt>
                <c:pt idx="205">
                  <c:v>-0.82554703189693013</c:v>
                </c:pt>
                <c:pt idx="206">
                  <c:v>-0.77074131817356906</c:v>
                </c:pt>
                <c:pt idx="207">
                  <c:v>-0.41824497839667046</c:v>
                </c:pt>
                <c:pt idx="208">
                  <c:v>0.10125532074662325</c:v>
                </c:pt>
                <c:pt idx="209">
                  <c:v>0.59423584972938048</c:v>
                </c:pt>
                <c:pt idx="210">
                  <c:v>0.87433485425542723</c:v>
                </c:pt>
                <c:pt idx="211">
                  <c:v>0.83056460481642935</c:v>
                </c:pt>
                <c:pt idx="212">
                  <c:v>0.46896246856751089</c:v>
                </c:pt>
                <c:pt idx="213">
                  <c:v>-8.7760989866425346E-2</c:v>
                </c:pt>
                <c:pt idx="214">
                  <c:v>-0.64297137854243613</c:v>
                </c:pt>
                <c:pt idx="215">
                  <c:v>-0.99627650862245321</c:v>
                </c:pt>
                <c:pt idx="216">
                  <c:v>-1.0160018237482833</c:v>
                </c:pt>
                <c:pt idx="217">
                  <c:v>-0.68773181448895637</c:v>
                </c:pt>
                <c:pt idx="218">
                  <c:v>-0.12104997682065519</c:v>
                </c:pt>
                <c:pt idx="219">
                  <c:v>0.48843120769456705</c:v>
                </c:pt>
                <c:pt idx="220">
                  <c:v>0.92847528620331732</c:v>
                </c:pt>
                <c:pt idx="221">
                  <c:v>1.0462465520076711</c:v>
                </c:pt>
                <c:pt idx="222">
                  <c:v>0.80348938104388035</c:v>
                </c:pt>
                <c:pt idx="223">
                  <c:v>0.29069849344549825</c:v>
                </c:pt>
                <c:pt idx="224">
                  <c:v>-0.30518090231578715</c:v>
                </c:pt>
                <c:pt idx="225">
                  <c:v>-0.76815331056326441</c:v>
                </c:pt>
                <c:pt idx="226">
                  <c:v>-0.93144985001990521</c:v>
                </c:pt>
                <c:pt idx="227">
                  <c:v>-0.73830165177724005</c:v>
                </c:pt>
                <c:pt idx="228">
                  <c:v>-0.2629692270302928</c:v>
                </c:pt>
                <c:pt idx="229">
                  <c:v>0.31591602681296244</c:v>
                </c:pt>
                <c:pt idx="230">
                  <c:v>0.78032415021869972</c:v>
                </c:pt>
                <c:pt idx="231">
                  <c:v>0.95268817102020675</c:v>
                </c:pt>
                <c:pt idx="232">
                  <c:v>0.7616034312005292</c:v>
                </c:pt>
                <c:pt idx="233">
                  <c:v>0.26923991765032607</c:v>
                </c:pt>
                <c:pt idx="234">
                  <c:v>-0.34988142978054304</c:v>
                </c:pt>
                <c:pt idx="235">
                  <c:v>-0.87142511053071658</c:v>
                </c:pt>
                <c:pt idx="236">
                  <c:v>-1.1026186407604961</c:v>
                </c:pt>
                <c:pt idx="237">
                  <c:v>-0.95293095086335811</c:v>
                </c:pt>
                <c:pt idx="238">
                  <c:v>-0.46817221390978825</c:v>
                </c:pt>
                <c:pt idx="239">
                  <c:v>0.18472273338662779</c:v>
                </c:pt>
                <c:pt idx="240">
                  <c:v>0.77706885594403607</c:v>
                </c:pt>
                <c:pt idx="241">
                  <c:v>1.1006563708767041</c:v>
                </c:pt>
                <c:pt idx="242">
                  <c:v>1.0430349940944141</c:v>
                </c:pt>
                <c:pt idx="243">
                  <c:v>0.62840060989240998</c:v>
                </c:pt>
                <c:pt idx="244">
                  <c:v>9.0082663761167497E-3</c:v>
                </c:pt>
                <c:pt idx="245">
                  <c:v>-0.58999701918506897</c:v>
                </c:pt>
                <c:pt idx="246">
                  <c:v>-0.95241852929713533</c:v>
                </c:pt>
                <c:pt idx="247">
                  <c:v>-0.94975844813805144</c:v>
                </c:pt>
                <c:pt idx="248">
                  <c:v>-0.58810468275201278</c:v>
                </c:pt>
                <c:pt idx="249">
                  <c:v>-5.8896193366092045E-3</c:v>
                </c:pt>
                <c:pt idx="250">
                  <c:v>0.57685189052383734</c:v>
                </c:pt>
                <c:pt idx="251">
                  <c:v>0.93934057751360744</c:v>
                </c:pt>
                <c:pt idx="252">
                  <c:v>0.94152290062559829</c:v>
                </c:pt>
                <c:pt idx="253">
                  <c:v>0.57627856206000394</c:v>
                </c:pt>
                <c:pt idx="254">
                  <c:v>-2.6936871741051416E-2</c:v>
                </c:pt>
                <c:pt idx="255">
                  <c:v>-0.64861589584903412</c:v>
                </c:pt>
                <c:pt idx="256">
                  <c:v>-1.0591117095981648</c:v>
                </c:pt>
                <c:pt idx="257">
                  <c:v>-1.1028364287566454</c:v>
                </c:pt>
                <c:pt idx="258">
                  <c:v>-0.75591936943746396</c:v>
                </c:pt>
                <c:pt idx="259">
                  <c:v>-0.13606483813852377</c:v>
                </c:pt>
                <c:pt idx="260">
                  <c:v>0.53925022357049568</c:v>
                </c:pt>
                <c:pt idx="261">
                  <c:v>1.031203098388032</c:v>
                </c:pt>
                <c:pt idx="262">
                  <c:v>1.1661706936930949</c:v>
                </c:pt>
                <c:pt idx="263">
                  <c:v>0.8988031968623178</c:v>
                </c:pt>
                <c:pt idx="264">
                  <c:v>0.32851078084657548</c:v>
                </c:pt>
                <c:pt idx="265">
                  <c:v>-0.33677879703403291</c:v>
                </c:pt>
                <c:pt idx="266">
                  <c:v>-0.85645353653253842</c:v>
                </c:pt>
                <c:pt idx="267">
                  <c:v>-1.0449763410133612</c:v>
                </c:pt>
                <c:pt idx="268">
                  <c:v>-0.83947370510307606</c:v>
                </c:pt>
                <c:pt idx="269">
                  <c:v>-0.32237929011516586</c:v>
                </c:pt>
                <c:pt idx="270">
                  <c:v>0.30921804615286835</c:v>
                </c:pt>
                <c:pt idx="271">
                  <c:v>0.81634441475156949</c:v>
                </c:pt>
                <c:pt idx="272">
                  <c:v>1.0063769924629054</c:v>
                </c:pt>
                <c:pt idx="273">
                  <c:v>0.80436150759050595</c:v>
                </c:pt>
                <c:pt idx="274">
                  <c:v>0.2811662221013328</c:v>
                </c:pt>
                <c:pt idx="275">
                  <c:v>-0.37198439791310983</c:v>
                </c:pt>
                <c:pt idx="276">
                  <c:v>-0.91338845248209144</c:v>
                </c:pt>
                <c:pt idx="277">
                  <c:v>-1.1396184910589175</c:v>
                </c:pt>
                <c:pt idx="278">
                  <c:v>-0.96061233373481791</c:v>
                </c:pt>
                <c:pt idx="279">
                  <c:v>-0.43349941000831549</c:v>
                </c:pt>
                <c:pt idx="280">
                  <c:v>0.25736869008947716</c:v>
                </c:pt>
                <c:pt idx="281">
                  <c:v>0.86701297457660453</c:v>
                </c:pt>
                <c:pt idx="282">
                  <c:v>1.1787675629401373</c:v>
                </c:pt>
                <c:pt idx="283">
                  <c:v>1.0830536335090386</c:v>
                </c:pt>
                <c:pt idx="284">
                  <c:v>0.61715328479973586</c:v>
                </c:pt>
                <c:pt idx="285">
                  <c:v>-4.8593073580650001E-2</c:v>
                </c:pt>
                <c:pt idx="286">
                  <c:v>-0.67312531504443085</c:v>
                </c:pt>
                <c:pt idx="287">
                  <c:v>-1.0327136483792765</c:v>
                </c:pt>
                <c:pt idx="288">
                  <c:v>-1.0024716583004609</c:v>
                </c:pt>
                <c:pt idx="289">
                  <c:v>-0.60148398546795956</c:v>
                </c:pt>
                <c:pt idx="290">
                  <c:v>1.4949931691844907E-2</c:v>
                </c:pt>
                <c:pt idx="291">
                  <c:v>0.61305029917328868</c:v>
                </c:pt>
                <c:pt idx="292">
                  <c:v>0.96702550059910597</c:v>
                </c:pt>
                <c:pt idx="293">
                  <c:v>0.94249021698310631</c:v>
                </c:pt>
                <c:pt idx="294">
                  <c:v>0.54617671540638513</c:v>
                </c:pt>
                <c:pt idx="295">
                  <c:v>-7.6333845710375742E-2</c:v>
                </c:pt>
                <c:pt idx="296">
                  <c:v>-0.69404108712780976</c:v>
                </c:pt>
                <c:pt idx="297">
                  <c:v>-1.0755058768835735</c:v>
                </c:pt>
                <c:pt idx="298">
                  <c:v>-1.0741801600499059</c:v>
                </c:pt>
                <c:pt idx="299">
                  <c:v>-0.68274764844166036</c:v>
                </c:pt>
                <c:pt idx="300">
                  <c:v>-3.6501859346888516E-2</c:v>
                </c:pt>
                <c:pt idx="301">
                  <c:v>0.63551970594268326</c:v>
                </c:pt>
                <c:pt idx="302">
                  <c:v>1.0937693955582397</c:v>
                </c:pt>
                <c:pt idx="303">
                  <c:v>1.1753227780625435</c:v>
                </c:pt>
                <c:pt idx="304">
                  <c:v>0.85302996771690132</c:v>
                </c:pt>
                <c:pt idx="305">
                  <c:v>0.24507851371156586</c:v>
                </c:pt>
                <c:pt idx="306">
                  <c:v>-0.42845539470517063</c:v>
                </c:pt>
                <c:pt idx="307">
                  <c:v>-0.92607686731776573</c:v>
                </c:pt>
                <c:pt idx="308">
                  <c:v>-1.0728485488011681</c:v>
                </c:pt>
                <c:pt idx="309">
                  <c:v>-0.82367295279008645</c:v>
                </c:pt>
                <c:pt idx="310">
                  <c:v>-0.27880023286607641</c:v>
                </c:pt>
                <c:pt idx="311">
                  <c:v>0.35396033111500708</c:v>
                </c:pt>
                <c:pt idx="312">
                  <c:v>0.83630297474751591</c:v>
                </c:pt>
                <c:pt idx="313">
                  <c:v>0.98738090698881043</c:v>
                </c:pt>
                <c:pt idx="314">
                  <c:v>0.75035213760823294</c:v>
                </c:pt>
                <c:pt idx="315">
                  <c:v>0.21314415999869074</c:v>
                </c:pt>
                <c:pt idx="316">
                  <c:v>-0.42408624978667586</c:v>
                </c:pt>
                <c:pt idx="317">
                  <c:v>-0.9227549833329447</c:v>
                </c:pt>
                <c:pt idx="318">
                  <c:v>-1.0937645992449971</c:v>
                </c:pt>
                <c:pt idx="319">
                  <c:v>-0.86726043719206991</c:v>
                </c:pt>
                <c:pt idx="320">
                  <c:v>-0.3186760672203045</c:v>
                </c:pt>
                <c:pt idx="321">
                  <c:v>0.35842237449420478</c:v>
                </c:pt>
                <c:pt idx="322">
                  <c:v>0.92268529778582942</c:v>
                </c:pt>
                <c:pt idx="323">
                  <c:v>1.1727312634429783</c:v>
                </c:pt>
                <c:pt idx="324">
                  <c:v>1.0202095316179296</c:v>
                </c:pt>
                <c:pt idx="325">
                  <c:v>0.52154076067859467</c:v>
                </c:pt>
                <c:pt idx="326">
                  <c:v>-0.14311530880045958</c:v>
                </c:pt>
                <c:pt idx="327">
                  <c:v>-0.73580026744197113</c:v>
                </c:pt>
                <c:pt idx="328">
                  <c:v>-1.047371038997607</c:v>
                </c:pt>
                <c:pt idx="329">
                  <c:v>-0.97310533426368651</c:v>
                </c:pt>
                <c:pt idx="330">
                  <c:v>-0.54977804363699057</c:v>
                </c:pt>
                <c:pt idx="331">
                  <c:v>5.9111697307203975E-2</c:v>
                </c:pt>
                <c:pt idx="332">
                  <c:v>0.62427961905749485</c:v>
                </c:pt>
                <c:pt idx="333">
                  <c:v>0.9352404475930518</c:v>
                </c:pt>
                <c:pt idx="334">
                  <c:v>0.87748801143680022</c:v>
                </c:pt>
                <c:pt idx="335">
                  <c:v>0.47408201808419465</c:v>
                </c:pt>
                <c:pt idx="336">
                  <c:v>-0.12340059515616714</c:v>
                </c:pt>
                <c:pt idx="337">
                  <c:v>-0.6910117998793448</c:v>
                </c:pt>
                <c:pt idx="338">
                  <c:v>-1.0149407333141531</c:v>
                </c:pt>
                <c:pt idx="339">
                  <c:v>-0.9701089608114486</c:v>
                </c:pt>
                <c:pt idx="340">
                  <c:v>-0.56614044851233647</c:v>
                </c:pt>
                <c:pt idx="341">
                  <c:v>5.5968896190583067E-2</c:v>
                </c:pt>
                <c:pt idx="342">
                  <c:v>0.67509469181672443</c:v>
                </c:pt>
                <c:pt idx="343">
                  <c:v>1.0702883245732315</c:v>
                </c:pt>
                <c:pt idx="344">
                  <c:v>1.1007896112899851</c:v>
                </c:pt>
                <c:pt idx="345">
                  <c:v>0.75664887595932084</c:v>
                </c:pt>
                <c:pt idx="346">
                  <c:v>0.16171067132892714</c:v>
                </c:pt>
                <c:pt idx="347">
                  <c:v>-0.4718574987962077</c:v>
                </c:pt>
                <c:pt idx="348">
                  <c:v>-0.92068720884828437</c:v>
                </c:pt>
                <c:pt idx="349">
                  <c:v>-1.0307840110080682</c:v>
                </c:pt>
                <c:pt idx="350">
                  <c:v>-0.77229631368005691</c:v>
                </c:pt>
                <c:pt idx="351">
                  <c:v>-0.24880544848835384</c:v>
                </c:pt>
                <c:pt idx="352">
                  <c:v>0.34186607383449585</c:v>
                </c:pt>
                <c:pt idx="353">
                  <c:v>0.78069272538554169</c:v>
                </c:pt>
                <c:pt idx="354">
                  <c:v>0.9075096543583554</c:v>
                </c:pt>
                <c:pt idx="355">
                  <c:v>0.6789372323244991</c:v>
                </c:pt>
                <c:pt idx="356">
                  <c:v>0.18327532838219668</c:v>
                </c:pt>
                <c:pt idx="357">
                  <c:v>-0.39272328387456817</c:v>
                </c:pt>
                <c:pt idx="358">
                  <c:v>-0.83276433455871401</c:v>
                </c:pt>
                <c:pt idx="359">
                  <c:v>-0.97029966726616601</c:v>
                </c:pt>
                <c:pt idx="360">
                  <c:v>-0.74930032338276276</c:v>
                </c:pt>
                <c:pt idx="361">
                  <c:v>-0.24455642652424636</c:v>
                </c:pt>
                <c:pt idx="362">
                  <c:v>0.36561154547640878</c:v>
                </c:pt>
                <c:pt idx="363">
                  <c:v>0.86404134495945817</c:v>
                </c:pt>
                <c:pt idx="364">
                  <c:v>1.0731575855829694</c:v>
                </c:pt>
                <c:pt idx="365">
                  <c:v>0.91868990834694464</c:v>
                </c:pt>
                <c:pt idx="366">
                  <c:v>0.45577694343627112</c:v>
                </c:pt>
                <c:pt idx="367">
                  <c:v>-0.1516657689500408</c:v>
                </c:pt>
                <c:pt idx="368">
                  <c:v>-0.69048167644078773</c:v>
                </c:pt>
                <c:pt idx="369">
                  <c:v>-0.97491509858378345</c:v>
                </c:pt>
                <c:pt idx="370">
                  <c:v>-0.91260165108811486</c:v>
                </c:pt>
                <c:pt idx="371">
                  <c:v>-0.53626783693933988</c:v>
                </c:pt>
                <c:pt idx="372">
                  <c:v>9.8952356758654908E-3</c:v>
                </c:pt>
                <c:pt idx="373">
                  <c:v>0.52376763542886273</c:v>
                </c:pt>
                <c:pt idx="374">
                  <c:v>0.81900806985579644</c:v>
                </c:pt>
                <c:pt idx="375">
                  <c:v>0.79214532973735374</c:v>
                </c:pt>
                <c:pt idx="376">
                  <c:v>0.45894799347676707</c:v>
                </c:pt>
                <c:pt idx="377">
                  <c:v>-5.2696391477700465E-2</c:v>
                </c:pt>
                <c:pt idx="378">
                  <c:v>-0.55035289688283351</c:v>
                </c:pt>
                <c:pt idx="379">
                  <c:v>-0.84748608837487838</c:v>
                </c:pt>
                <c:pt idx="380">
                  <c:v>-0.83116077292550994</c:v>
                </c:pt>
                <c:pt idx="381">
                  <c:v>-0.50263707291220627</c:v>
                </c:pt>
                <c:pt idx="382">
                  <c:v>2.3494504440209174E-2</c:v>
                </c:pt>
                <c:pt idx="383">
                  <c:v>0.56094403308328933</c:v>
                </c:pt>
                <c:pt idx="384">
                  <c:v>0.9187989370073858</c:v>
                </c:pt>
                <c:pt idx="385">
                  <c:v>0.96976563719458386</c:v>
                </c:pt>
                <c:pt idx="386">
                  <c:v>0.69514273114552327</c:v>
                </c:pt>
                <c:pt idx="387">
                  <c:v>0.19069142989446664</c:v>
                </c:pt>
                <c:pt idx="388">
                  <c:v>-0.36827194107685829</c:v>
                </c:pt>
                <c:pt idx="389">
                  <c:v>-0.78965612435889243</c:v>
                </c:pt>
                <c:pt idx="390">
                  <c:v>-0.93255903346156233</c:v>
                </c:pt>
                <c:pt idx="391">
                  <c:v>-0.75617039077682735</c:v>
                </c:pt>
                <c:pt idx="392">
                  <c:v>-0.33247958801526489</c:v>
                </c:pt>
                <c:pt idx="393">
                  <c:v>0.18122317104227692</c:v>
                </c:pt>
                <c:pt idx="394">
                  <c:v>0.59969778361922244</c:v>
                </c:pt>
                <c:pt idx="395">
                  <c:v>0.77612752207846136</c:v>
                </c:pt>
                <c:pt idx="396">
                  <c:v>0.65377408198702869</c:v>
                </c:pt>
                <c:pt idx="397">
                  <c:v>0.2847503670624279</c:v>
                </c:pt>
                <c:pt idx="398">
                  <c:v>-0.19029962164178635</c:v>
                </c:pt>
                <c:pt idx="399">
                  <c:v>-0.59383883379530888</c:v>
                </c:pt>
                <c:pt idx="400">
                  <c:v>-0.77559852451290889</c:v>
                </c:pt>
                <c:pt idx="401">
                  <c:v>-0.66628038344849161</c:v>
                </c:pt>
                <c:pt idx="402">
                  <c:v>-0.30184156236754839</c:v>
                </c:pt>
                <c:pt idx="403">
                  <c:v>0.18991006693367762</c:v>
                </c:pt>
                <c:pt idx="404">
                  <c:v>0.63522269447062574</c:v>
                </c:pt>
                <c:pt idx="405">
                  <c:v>0.87618997693677558</c:v>
                </c:pt>
                <c:pt idx="406">
                  <c:v>0.82640890482140816</c:v>
                </c:pt>
                <c:pt idx="407">
                  <c:v>0.50094481519259582</c:v>
                </c:pt>
                <c:pt idx="408">
                  <c:v>1.0355224755195146E-2</c:v>
                </c:pt>
                <c:pt idx="409">
                  <c:v>-0.4786909554130489</c:v>
                </c:pt>
                <c:pt idx="410">
                  <c:v>-0.80195895540993012</c:v>
                </c:pt>
                <c:pt idx="411">
                  <c:v>-0.85459309978692111</c:v>
                </c:pt>
                <c:pt idx="412">
                  <c:v>-0.62655617194452529</c:v>
                </c:pt>
                <c:pt idx="413">
                  <c:v>-0.20448302272542737</c:v>
                </c:pt>
                <c:pt idx="414">
                  <c:v>0.26019754247058718</c:v>
                </c:pt>
                <c:pt idx="415">
                  <c:v>0.60521980158621935</c:v>
                </c:pt>
                <c:pt idx="416">
                  <c:v>0.71432504450525636</c:v>
                </c:pt>
                <c:pt idx="417">
                  <c:v>0.55708502961258588</c:v>
                </c:pt>
                <c:pt idx="418">
                  <c:v>0.19804423600449625</c:v>
                </c:pt>
                <c:pt idx="419">
                  <c:v>-0.22756333693338984</c:v>
                </c:pt>
                <c:pt idx="420">
                  <c:v>-0.56256039247278355</c:v>
                </c:pt>
                <c:pt idx="421">
                  <c:v>-0.68366494364199992</c:v>
                </c:pt>
                <c:pt idx="422">
                  <c:v>-0.54481397272693133</c:v>
                </c:pt>
                <c:pt idx="423">
                  <c:v>-0.1929815264477911</c:v>
                </c:pt>
                <c:pt idx="424">
                  <c:v>0.24873611889417735</c:v>
                </c:pt>
                <c:pt idx="425">
                  <c:v>0.62454852995949173</c:v>
                </c:pt>
                <c:pt idx="426">
                  <c:v>0.80055240693602481</c:v>
                </c:pt>
                <c:pt idx="427">
                  <c:v>0.71140322092215025</c:v>
                </c:pt>
                <c:pt idx="428">
                  <c:v>0.38295400221278281</c:v>
                </c:pt>
                <c:pt idx="429">
                  <c:v>-7.6784070018447254E-2</c:v>
                </c:pt>
                <c:pt idx="430">
                  <c:v>-0.51498513718505434</c:v>
                </c:pt>
                <c:pt idx="431">
                  <c:v>-0.78654970116904344</c:v>
                </c:pt>
                <c:pt idx="432">
                  <c:v>-0.80362502613122844</c:v>
                </c:pt>
                <c:pt idx="433">
                  <c:v>-0.56509772752776033</c:v>
                </c:pt>
                <c:pt idx="434">
                  <c:v>-0.15609617243556417</c:v>
                </c:pt>
                <c:pt idx="435">
                  <c:v>0.28206346789655018</c:v>
                </c:pt>
                <c:pt idx="436">
                  <c:v>0.60090642574187791</c:v>
                </c:pt>
                <c:pt idx="437">
                  <c:v>0.69579877038704874</c:v>
                </c:pt>
                <c:pt idx="438">
                  <c:v>0.54137543640350305</c:v>
                </c:pt>
                <c:pt idx="439">
                  <c:v>0.1993367453490647</c:v>
                </c:pt>
                <c:pt idx="440">
                  <c:v>-0.20387235321578309</c:v>
                </c:pt>
                <c:pt idx="441">
                  <c:v>-0.52162441178385421</c:v>
                </c:pt>
                <c:pt idx="442">
                  <c:v>-0.63843615161111944</c:v>
                </c:pt>
                <c:pt idx="443">
                  <c:v>-0.51032460124161771</c:v>
                </c:pt>
                <c:pt idx="444">
                  <c:v>-0.18028706735412886</c:v>
                </c:pt>
                <c:pt idx="445">
                  <c:v>0.23641719667543565</c:v>
                </c:pt>
                <c:pt idx="446">
                  <c:v>0.59211609612741711</c:v>
                </c:pt>
                <c:pt idx="447">
                  <c:v>0.75799512995262708</c:v>
                </c:pt>
                <c:pt idx="448">
                  <c:v>0.66913633876683654</c:v>
                </c:pt>
                <c:pt idx="449">
                  <c:v>0.34777487757594727</c:v>
                </c:pt>
                <c:pt idx="450">
                  <c:v>-0.10334345661546593</c:v>
                </c:pt>
                <c:pt idx="451">
                  <c:v>-0.53538453329413971</c:v>
                </c:pt>
                <c:pt idx="452">
                  <c:v>-0.80396172853336401</c:v>
                </c:pt>
                <c:pt idx="453">
                  <c:v>-0.81852670270962358</c:v>
                </c:pt>
                <c:pt idx="454">
                  <c:v>-0.57364930699891048</c:v>
                </c:pt>
                <c:pt idx="455">
                  <c:v>-0.15133053103226013</c:v>
                </c:pt>
                <c:pt idx="456">
                  <c:v>0.30663534756613597</c:v>
                </c:pt>
                <c:pt idx="457">
                  <c:v>0.64695239378261604</c:v>
                </c:pt>
                <c:pt idx="458">
                  <c:v>0.75730180032823124</c:v>
                </c:pt>
                <c:pt idx="459">
                  <c:v>0.60496888509016755</c:v>
                </c:pt>
                <c:pt idx="460">
                  <c:v>0.24819725973006951</c:v>
                </c:pt>
                <c:pt idx="461">
                  <c:v>-0.18386600029325689</c:v>
                </c:pt>
                <c:pt idx="462">
                  <c:v>-0.53596114507595316</c:v>
                </c:pt>
                <c:pt idx="463">
                  <c:v>-0.68094109070212694</c:v>
                </c:pt>
                <c:pt idx="464">
                  <c:v>-0.56468590461040913</c:v>
                </c:pt>
                <c:pt idx="465">
                  <c:v>-0.22596074785411502</c:v>
                </c:pt>
                <c:pt idx="466">
                  <c:v>0.21603006718722276</c:v>
                </c:pt>
                <c:pt idx="467">
                  <c:v>0.60250271686558032</c:v>
                </c:pt>
                <c:pt idx="468">
                  <c:v>0.7905195930577037</c:v>
                </c:pt>
                <c:pt idx="469">
                  <c:v>0.70383205666667092</c:v>
                </c:pt>
                <c:pt idx="470">
                  <c:v>0.36126846262595474</c:v>
                </c:pt>
                <c:pt idx="471">
                  <c:v>-0.12767492969900984</c:v>
                </c:pt>
                <c:pt idx="472">
                  <c:v>-0.59910834824808079</c:v>
                </c:pt>
                <c:pt idx="473">
                  <c:v>-0.89079778833313294</c:v>
                </c:pt>
                <c:pt idx="474">
                  <c:v>-0.89875349400285587</c:v>
                </c:pt>
                <c:pt idx="475">
                  <c:v>-0.61456678926529529</c:v>
                </c:pt>
                <c:pt idx="476">
                  <c:v>-0.13006667027235902</c:v>
                </c:pt>
                <c:pt idx="477">
                  <c:v>0.39293923644202222</c:v>
                </c:pt>
                <c:pt idx="478">
                  <c:v>0.7778747904211113</c:v>
                </c:pt>
                <c:pt idx="479">
                  <c:v>0.89464607638001314</c:v>
                </c:pt>
                <c:pt idx="480">
                  <c:v>0.70554230116462113</c:v>
                </c:pt>
                <c:pt idx="481">
                  <c:v>0.27939168611954046</c:v>
                </c:pt>
                <c:pt idx="482">
                  <c:v>-0.23155210039933205</c:v>
                </c:pt>
                <c:pt idx="483">
                  <c:v>-0.64447839849220168</c:v>
                </c:pt>
                <c:pt idx="484">
                  <c:v>-0.81047727070381792</c:v>
                </c:pt>
                <c:pt idx="485">
                  <c:v>-0.66797388005640546</c:v>
                </c:pt>
                <c:pt idx="486">
                  <c:v>-0.26599253418605245</c:v>
                </c:pt>
                <c:pt idx="487">
                  <c:v>0.25157321950929118</c:v>
                </c:pt>
                <c:pt idx="488">
                  <c:v>0.69583743464904368</c:v>
                </c:pt>
                <c:pt idx="489">
                  <c:v>0.899860172972617</c:v>
                </c:pt>
                <c:pt idx="490">
                  <c:v>0.7791369914283286</c:v>
                </c:pt>
                <c:pt idx="491">
                  <c:v>0.36393188654463615</c:v>
                </c:pt>
                <c:pt idx="492">
                  <c:v>-0.20868150374144648</c:v>
                </c:pt>
                <c:pt idx="493">
                  <c:v>-0.74110088199696733</c:v>
                </c:pt>
                <c:pt idx="494">
                  <c:v>-1.0441198448907918</c:v>
                </c:pt>
                <c:pt idx="495">
                  <c:v>-1.0044042311873651</c:v>
                </c:pt>
                <c:pt idx="496">
                  <c:v>-0.62643239815731266</c:v>
                </c:pt>
                <c:pt idx="497">
                  <c:v>-3.3416896503246973E-2</c:v>
                </c:pt>
                <c:pt idx="498">
                  <c:v>0.57395560801298307</c:v>
                </c:pt>
                <c:pt idx="499">
                  <c:v>0.98709288597168832</c:v>
                </c:pt>
                <c:pt idx="500">
                  <c:v>1.0631125826467431</c:v>
                </c:pt>
                <c:pt idx="501">
                  <c:v>0.7763212274362904</c:v>
                </c:pt>
                <c:pt idx="502">
                  <c:v>0.22878517236617402</c:v>
                </c:pt>
                <c:pt idx="503">
                  <c:v>-0.38449546127762951</c:v>
                </c:pt>
                <c:pt idx="504">
                  <c:v>-0.8441263201153032</c:v>
                </c:pt>
                <c:pt idx="505">
                  <c:v>-0.98459192097901849</c:v>
                </c:pt>
                <c:pt idx="506">
                  <c:v>-0.75435601614170356</c:v>
                </c:pt>
                <c:pt idx="507">
                  <c:v>-0.23590455006907568</c:v>
                </c:pt>
                <c:pt idx="508">
                  <c:v>0.38215217415608072</c:v>
                </c:pt>
                <c:pt idx="509">
                  <c:v>0.8717012653342614</c:v>
                </c:pt>
                <c:pt idx="510">
                  <c:v>1.0471521402324755</c:v>
                </c:pt>
                <c:pt idx="511">
                  <c:v>0.83357348258760477</c:v>
                </c:pt>
                <c:pt idx="512">
                  <c:v>0.29612175210926001</c:v>
                </c:pt>
                <c:pt idx="513">
                  <c:v>-0.38056085962982866</c:v>
                </c:pt>
                <c:pt idx="514">
                  <c:v>-0.95647215562273802</c:v>
                </c:pt>
                <c:pt idx="515">
                  <c:v>-1.2215832190898464</c:v>
                </c:pt>
                <c:pt idx="516">
                  <c:v>-1.0720151884808227</c:v>
                </c:pt>
                <c:pt idx="517">
                  <c:v>-0.5494552389870373</c:v>
                </c:pt>
                <c:pt idx="518">
                  <c:v>0.17102611515117752</c:v>
                </c:pt>
                <c:pt idx="519">
                  <c:v>0.84125243739728406</c:v>
                </c:pt>
                <c:pt idx="520">
                  <c:v>1.2274179805068035</c:v>
                </c:pt>
                <c:pt idx="521">
                  <c:v>1.1937244568528489</c:v>
                </c:pt>
                <c:pt idx="522">
                  <c:v>0.75203043908956968</c:v>
                </c:pt>
                <c:pt idx="523">
                  <c:v>5.9153663143935595E-2</c:v>
                </c:pt>
                <c:pt idx="524">
                  <c:v>-0.63793176990386136</c:v>
                </c:pt>
                <c:pt idx="525">
                  <c:v>-1.0899608512903551</c:v>
                </c:pt>
                <c:pt idx="526">
                  <c:v>-1.1350589566586922</c:v>
                </c:pt>
                <c:pt idx="527">
                  <c:v>-0.75789977498073358</c:v>
                </c:pt>
                <c:pt idx="528">
                  <c:v>-9.6584175629400928E-2</c:v>
                </c:pt>
                <c:pt idx="529">
                  <c:v>0.60591200196116546</c:v>
                </c:pt>
                <c:pt idx="530">
                  <c:v>1.0888657998167923</c:v>
                </c:pt>
                <c:pt idx="531">
                  <c:v>1.168468095027001</c:v>
                </c:pt>
                <c:pt idx="532">
                  <c:v>0.80582985218605008</c:v>
                </c:pt>
                <c:pt idx="533">
                  <c:v>0.12333768269315537</c:v>
                </c:pt>
                <c:pt idx="534">
                  <c:v>-0.63726691301408012</c:v>
                </c:pt>
                <c:pt idx="535">
                  <c:v>-1.200692054183683</c:v>
                </c:pt>
                <c:pt idx="536">
                  <c:v>-1.3573064289685839</c:v>
                </c:pt>
                <c:pt idx="537">
                  <c:v>-1.0400235023049238</c:v>
                </c:pt>
                <c:pt idx="538">
                  <c:v>-0.35074581262284249</c:v>
                </c:pt>
                <c:pt idx="539">
                  <c:v>0.47384398682307405</c:v>
                </c:pt>
                <c:pt idx="540">
                  <c:v>1.1455371335888844</c:v>
                </c:pt>
                <c:pt idx="541">
                  <c:v>1.4274071453847961</c:v>
                </c:pt>
                <c:pt idx="542">
                  <c:v>1.2192676346446358</c:v>
                </c:pt>
                <c:pt idx="543">
                  <c:v>0.5947390523430105</c:v>
                </c:pt>
                <c:pt idx="544">
                  <c:v>-0.22394619671896937</c:v>
                </c:pt>
                <c:pt idx="545">
                  <c:v>-0.94489281311830486</c:v>
                </c:pt>
                <c:pt idx="546">
                  <c:v>-1.3112077104259017</c:v>
                </c:pt>
                <c:pt idx="547">
                  <c:v>-1.1937703676901894</c:v>
                </c:pt>
                <c:pt idx="548">
                  <c:v>-0.63845640727712893</c:v>
                </c:pt>
                <c:pt idx="549">
                  <c:v>0.14964686533098448</c:v>
                </c:pt>
                <c:pt idx="550">
                  <c:v>0.87982326093137986</c:v>
                </c:pt>
                <c:pt idx="551">
                  <c:v>1.2809087935210703</c:v>
                </c:pt>
                <c:pt idx="552">
                  <c:v>1.2001912611022711</c:v>
                </c:pt>
                <c:pt idx="553">
                  <c:v>0.66010206237467639</c:v>
                </c:pt>
                <c:pt idx="554">
                  <c:v>-0.14822552187553922</c:v>
                </c:pt>
                <c:pt idx="555">
                  <c:v>-0.93273791473367917</c:v>
                </c:pt>
                <c:pt idx="556">
                  <c:v>-1.4055279155941756</c:v>
                </c:pt>
                <c:pt idx="557">
                  <c:v>-1.387410207106327</c:v>
                </c:pt>
                <c:pt idx="558">
                  <c:v>-0.87409658304400006</c:v>
                </c:pt>
                <c:pt idx="559">
                  <c:v>-3.9674739563308116E-2</c:v>
                </c:pt>
                <c:pt idx="560">
                  <c:v>0.82437819923501021</c:v>
                </c:pt>
                <c:pt idx="561">
                  <c:v>1.4130791046607085</c:v>
                </c:pt>
                <c:pt idx="562">
                  <c:v>1.5174629315450541</c:v>
                </c:pt>
                <c:pt idx="563">
                  <c:v>1.1001961312087525</c:v>
                </c:pt>
                <c:pt idx="564">
                  <c:v>0.30974889730042271</c:v>
                </c:pt>
                <c:pt idx="565">
                  <c:v>-0.57233372980804353</c:v>
                </c:pt>
                <c:pt idx="566">
                  <c:v>-1.2323423451088351</c:v>
                </c:pt>
                <c:pt idx="567">
                  <c:v>-1.4372421446496524</c:v>
                </c:pt>
                <c:pt idx="568">
                  <c:v>-1.1186948303296469</c:v>
                </c:pt>
                <c:pt idx="569">
                  <c:v>-0.39776572303645885</c:v>
                </c:pt>
                <c:pt idx="570">
                  <c:v>0.45883390799114265</c:v>
                </c:pt>
                <c:pt idx="571">
                  <c:v>1.1353584959870966</c:v>
                </c:pt>
                <c:pt idx="572">
                  <c:v>1.3816724254035055</c:v>
                </c:pt>
                <c:pt idx="573">
                  <c:v>1.1044366952430074</c:v>
                </c:pt>
                <c:pt idx="574">
                  <c:v>0.40169290539830838</c:v>
                </c:pt>
                <c:pt idx="575">
                  <c:v>-0.47190665525010733</c:v>
                </c:pt>
                <c:pt idx="576">
                  <c:v>-1.1968804133773725</c:v>
                </c:pt>
                <c:pt idx="577">
                  <c:v>-1.5046573289365499</c:v>
                </c:pt>
                <c:pt idx="578">
                  <c:v>-1.2754202142460318</c:v>
                </c:pt>
                <c:pt idx="579">
                  <c:v>-0.58253630071829443</c:v>
                </c:pt>
                <c:pt idx="580">
                  <c:v>0.33271212424168845</c:v>
                </c:pt>
                <c:pt idx="581">
                  <c:v>1.1471971679741308</c:v>
                </c:pt>
                <c:pt idx="582">
                  <c:v>1.5718828686964093</c:v>
                </c:pt>
                <c:pt idx="583">
                  <c:v>1.4558138101919853</c:v>
                </c:pt>
                <c:pt idx="584">
                  <c:v>0.84056914147088246</c:v>
                </c:pt>
                <c:pt idx="585">
                  <c:v>-5.4558891630907227E-2</c:v>
                </c:pt>
                <c:pt idx="586">
                  <c:v>-0.91138522947437717</c:v>
                </c:pt>
                <c:pt idx="587">
                  <c:v>-1.4272349620208056</c:v>
                </c:pt>
                <c:pt idx="588">
                  <c:v>-1.4236338919820837</c:v>
                </c:pt>
                <c:pt idx="589">
                  <c:v>-0.91004635736142081</c:v>
                </c:pt>
                <c:pt idx="590">
                  <c:v>-7.9673957270545187E-2</c:v>
                </c:pt>
                <c:pt idx="591">
                  <c:v>0.76109792639521867</c:v>
                </c:pt>
                <c:pt idx="592">
                  <c:v>1.3040228685757849</c:v>
                </c:pt>
                <c:pt idx="593">
                  <c:v>1.3507722267123594</c:v>
                </c:pt>
                <c:pt idx="594">
                  <c:v>0.88472354181508628</c:v>
                </c:pt>
                <c:pt idx="595">
                  <c:v>7.6817167659255794E-2</c:v>
                </c:pt>
                <c:pt idx="596">
                  <c:v>-0.77657762671759856</c:v>
                </c:pt>
                <c:pt idx="597">
                  <c:v>-1.3612398275689552</c:v>
                </c:pt>
                <c:pt idx="598">
                  <c:v>-1.4591486854114668</c:v>
                </c:pt>
                <c:pt idx="599">
                  <c:v>-1.0277401664346724</c:v>
                </c:pt>
                <c:pt idx="600">
                  <c:v>-0.2157288398178227</c:v>
                </c:pt>
                <c:pt idx="601">
                  <c:v>0.69017277217517536</c:v>
                </c:pt>
                <c:pt idx="602">
                  <c:v>1.3683233983823302</c:v>
                </c:pt>
                <c:pt idx="603">
                  <c:v>1.5777443299919391</c:v>
                </c:pt>
                <c:pt idx="604">
                  <c:v>1.244520449996747</c:v>
                </c:pt>
                <c:pt idx="605">
                  <c:v>0.4879337919276166</c:v>
                </c:pt>
                <c:pt idx="606">
                  <c:v>-0.42291641794022883</c:v>
                </c:pt>
                <c:pt idx="607">
                  <c:v>-1.1661496650796948</c:v>
                </c:pt>
                <c:pt idx="608">
                  <c:v>-1.482644376891012</c:v>
                </c:pt>
                <c:pt idx="609">
                  <c:v>-1.2683969895657912</c:v>
                </c:pt>
                <c:pt idx="610">
                  <c:v>-0.61055282433736169</c:v>
                </c:pt>
                <c:pt idx="611">
                  <c:v>0.24557263236981258</c:v>
                </c:pt>
                <c:pt idx="612">
                  <c:v>0.98621368169959145</c:v>
                </c:pt>
                <c:pt idx="613">
                  <c:v>1.3429442647132332</c:v>
                </c:pt>
                <c:pt idx="614">
                  <c:v>1.1893565284524359</c:v>
                </c:pt>
                <c:pt idx="615">
                  <c:v>0.58584389015022487</c:v>
                </c:pt>
                <c:pt idx="616">
                  <c:v>-0.24337869391873443</c:v>
                </c:pt>
                <c:pt idx="617">
                  <c:v>-0.99234447837465045</c:v>
                </c:pt>
                <c:pt idx="618">
                  <c:v>-1.3845487159815433</c:v>
                </c:pt>
                <c:pt idx="619">
                  <c:v>-1.2730139783225125</c:v>
                </c:pt>
                <c:pt idx="620">
                  <c:v>-0.6931642032197437</c:v>
                </c:pt>
                <c:pt idx="621">
                  <c:v>0.15031147126282771</c:v>
                </c:pt>
                <c:pt idx="622">
                  <c:v>0.95752062443351882</c:v>
                </c:pt>
                <c:pt idx="623">
                  <c:v>1.4413518362783686</c:v>
                </c:pt>
                <c:pt idx="624">
                  <c:v>1.4303332303419845</c:v>
                </c:pt>
                <c:pt idx="625">
                  <c:v>0.9294198737456133</c:v>
                </c:pt>
                <c:pt idx="626">
                  <c:v>0.11715552682159797</c:v>
                </c:pt>
                <c:pt idx="627">
                  <c:v>-0.71931017676601305</c:v>
                </c:pt>
                <c:pt idx="628">
                  <c:v>-1.2875431702695526</c:v>
                </c:pt>
                <c:pt idx="629">
                  <c:v>-1.3940976557700733</c:v>
                </c:pt>
                <c:pt idx="630">
                  <c:v>-1.0123314025991474</c:v>
                </c:pt>
                <c:pt idx="631">
                  <c:v>-0.28978530910651784</c:v>
                </c:pt>
                <c:pt idx="632">
                  <c:v>0.50692076931486674</c:v>
                </c:pt>
                <c:pt idx="633">
                  <c:v>1.0892609450097763</c:v>
                </c:pt>
                <c:pt idx="634">
                  <c:v>1.2507196585578619</c:v>
                </c:pt>
                <c:pt idx="635">
                  <c:v>0.94005863271829848</c:v>
                </c:pt>
                <c:pt idx="636">
                  <c:v>0.27793415776915192</c:v>
                </c:pt>
                <c:pt idx="637">
                  <c:v>-0.48851424238559116</c:v>
                </c:pt>
                <c:pt idx="638">
                  <c:v>-1.0761404239711396</c:v>
                </c:pt>
                <c:pt idx="639">
                  <c:v>-1.2683553459815751</c:v>
                </c:pt>
                <c:pt idx="640">
                  <c:v>-0.99280025003312322</c:v>
                </c:pt>
                <c:pt idx="641">
                  <c:v>-0.34647477717607961</c:v>
                </c:pt>
                <c:pt idx="642">
                  <c:v>0.44018353425281986</c:v>
                </c:pt>
                <c:pt idx="643">
                  <c:v>1.0867791948604888</c:v>
                </c:pt>
                <c:pt idx="644">
                  <c:v>1.3636007880005614</c:v>
                </c:pt>
                <c:pt idx="645">
                  <c:v>1.1732118009038091</c:v>
                </c:pt>
                <c:pt idx="646">
                  <c:v>0.58400797988031483</c:v>
                </c:pt>
                <c:pt idx="647">
                  <c:v>-0.195713599265294</c:v>
                </c:pt>
                <c:pt idx="648">
                  <c:v>-0.89321362630147083</c:v>
                </c:pt>
                <c:pt idx="649">
                  <c:v>-1.2687563695961455</c:v>
                </c:pt>
                <c:pt idx="650">
                  <c:v>-1.1999994274847372</c:v>
                </c:pt>
                <c:pt idx="651">
                  <c:v>-0.72341498202338317</c:v>
                </c:pt>
                <c:pt idx="652">
                  <c:v>-1.8584873669575008E-2</c:v>
                </c:pt>
                <c:pt idx="653">
                  <c:v>0.65819249388339596</c:v>
                </c:pt>
                <c:pt idx="654">
                  <c:v>1.0665431541938535</c:v>
                </c:pt>
                <c:pt idx="655">
                  <c:v>1.06745658963511</c:v>
                </c:pt>
                <c:pt idx="656">
                  <c:v>0.67114436949477441</c:v>
                </c:pt>
                <c:pt idx="657">
                  <c:v>3.0814916729661704E-2</c:v>
                </c:pt>
                <c:pt idx="658">
                  <c:v>-0.61458118943555651</c:v>
                </c:pt>
                <c:pt idx="659">
                  <c:v>-1.0274123626569962</c:v>
                </c:pt>
                <c:pt idx="660">
                  <c:v>-1.0566966490560459</c:v>
                </c:pt>
                <c:pt idx="661">
                  <c:v>-0.69126338687682409</c:v>
                </c:pt>
                <c:pt idx="662">
                  <c:v>-6.2244967326746434E-2</c:v>
                </c:pt>
                <c:pt idx="663">
                  <c:v>0.60525728122735933</c:v>
                </c:pt>
                <c:pt idx="664">
                  <c:v>1.0733804372320064</c:v>
                </c:pt>
                <c:pt idx="665">
                  <c:v>1.1762036743718673</c:v>
                </c:pt>
                <c:pt idx="666">
                  <c:v>0.87778817247939545</c:v>
                </c:pt>
                <c:pt idx="667">
                  <c:v>0.283349488709632</c:v>
                </c:pt>
                <c:pt idx="668">
                  <c:v>-0.39967140641598059</c:v>
                </c:pt>
                <c:pt idx="669">
                  <c:v>-0.9360436590933332</c:v>
                </c:pt>
                <c:pt idx="670">
                  <c:v>-1.1457559751412065</c:v>
                </c:pt>
                <c:pt idx="671">
                  <c:v>-0.9661018430441457</c:v>
                </c:pt>
                <c:pt idx="672">
                  <c:v>-0.47128046680716784</c:v>
                </c:pt>
                <c:pt idx="673">
                  <c:v>0.15661629902377777</c:v>
                </c:pt>
                <c:pt idx="674">
                  <c:v>0.69404975430475058</c:v>
                </c:pt>
                <c:pt idx="675">
                  <c:v>0.95570949376113379</c:v>
                </c:pt>
                <c:pt idx="676">
                  <c:v>0.85900895653768461</c:v>
                </c:pt>
                <c:pt idx="677">
                  <c:v>0.45091795029512088</c:v>
                </c:pt>
                <c:pt idx="678">
                  <c:v>-0.11159357261583937</c:v>
                </c:pt>
                <c:pt idx="679">
                  <c:v>-0.61965930294444371</c:v>
                </c:pt>
                <c:pt idx="680">
                  <c:v>-0.8878632240110792</c:v>
                </c:pt>
                <c:pt idx="681">
                  <c:v>-0.81985659593344229</c:v>
                </c:pt>
                <c:pt idx="682">
                  <c:v>-0.44124051803679337</c:v>
                </c:pt>
                <c:pt idx="683">
                  <c:v>0.11128774128444816</c:v>
                </c:pt>
                <c:pt idx="684">
                  <c:v>0.63988880493545441</c:v>
                </c:pt>
                <c:pt idx="685">
                  <c:v>0.95631397015803254</c:v>
                </c:pt>
                <c:pt idx="686">
                  <c:v>0.94813829514830683</c:v>
                </c:pt>
                <c:pt idx="687">
                  <c:v>0.61729177243229139</c:v>
                </c:pt>
                <c:pt idx="688">
                  <c:v>7.7871686834577347E-2</c:v>
                </c:pt>
                <c:pt idx="689">
                  <c:v>-0.48523889243442947</c:v>
                </c:pt>
                <c:pt idx="690">
                  <c:v>-0.88172062055888667</c:v>
                </c:pt>
                <c:pt idx="691">
                  <c:v>-0.98183387730239557</c:v>
                </c:pt>
                <c:pt idx="692">
                  <c:v>-0.76005259022071547</c:v>
                </c:pt>
                <c:pt idx="693">
                  <c:v>-0.30157309317866271</c:v>
                </c:pt>
                <c:pt idx="694">
                  <c:v>0.22977203253619916</c:v>
                </c:pt>
                <c:pt idx="695">
                  <c:v>0.65017523744018413</c:v>
                </c:pt>
                <c:pt idx="696">
                  <c:v>0.82007642840219497</c:v>
                </c:pt>
                <c:pt idx="697">
                  <c:v>0.69146663876670178</c:v>
                </c:pt>
                <c:pt idx="698">
                  <c:v>0.32219078608427287</c:v>
                </c:pt>
                <c:pt idx="699">
                  <c:v>-0.1469824845894788</c:v>
                </c:pt>
                <c:pt idx="700">
                  <c:v>-0.54370364893511813</c:v>
                </c:pt>
                <c:pt idx="701">
                  <c:v>-0.72528889931027429</c:v>
                </c:pt>
                <c:pt idx="702">
                  <c:v>-0.62832330741351961</c:v>
                </c:pt>
                <c:pt idx="703">
                  <c:v>-0.28958545028457339</c:v>
                </c:pt>
                <c:pt idx="704">
                  <c:v>0.16841857679434782</c:v>
                </c:pt>
                <c:pt idx="705">
                  <c:v>0.58159996407852943</c:v>
                </c:pt>
                <c:pt idx="706">
                  <c:v>0.80222249067932749</c:v>
                </c:pt>
                <c:pt idx="707">
                  <c:v>0.75027883516355964</c:v>
                </c:pt>
                <c:pt idx="708">
                  <c:v>0.44062535177209988</c:v>
                </c:pt>
                <c:pt idx="709">
                  <c:v>-2.309075909913913E-2</c:v>
                </c:pt>
                <c:pt idx="710">
                  <c:v>-0.48504928865415059</c:v>
                </c:pt>
                <c:pt idx="711">
                  <c:v>-0.79128318044597146</c:v>
                </c:pt>
                <c:pt idx="712">
                  <c:v>-0.84223359706596179</c:v>
                </c:pt>
                <c:pt idx="713">
                  <c:v>-0.62581449933854372</c:v>
                </c:pt>
                <c:pt idx="714">
                  <c:v>-0.2199954155969375</c:v>
                </c:pt>
                <c:pt idx="715">
                  <c:v>0.23543062450522886</c:v>
                </c:pt>
                <c:pt idx="716">
                  <c:v>0.58766301690652767</c:v>
                </c:pt>
                <c:pt idx="717">
                  <c:v>0.7232048878179671</c:v>
                </c:pt>
                <c:pt idx="718">
                  <c:v>0.60570043973787646</c:v>
                </c:pt>
                <c:pt idx="719">
                  <c:v>0.28660884940935888</c:v>
                </c:pt>
                <c:pt idx="720">
                  <c:v>-0.11445407840136132</c:v>
                </c:pt>
                <c:pt idx="721">
                  <c:v>-0.45244044215994372</c:v>
                </c:pt>
                <c:pt idx="722">
                  <c:v>-0.60762032545272027</c:v>
                </c:pt>
                <c:pt idx="723">
                  <c:v>-0.52680623483803779</c:v>
                </c:pt>
                <c:pt idx="724">
                  <c:v>-0.24102231859865464</c:v>
                </c:pt>
                <c:pt idx="725">
                  <c:v>0.14615173626123526</c:v>
                </c:pt>
                <c:pt idx="726">
                  <c:v>0.49521729865284825</c:v>
                </c:pt>
                <c:pt idx="727">
                  <c:v>0.67952692798182834</c:v>
                </c:pt>
                <c:pt idx="728">
                  <c:v>0.6293231542013622</c:v>
                </c:pt>
                <c:pt idx="729">
                  <c:v>0.35595929565138129</c:v>
                </c:pt>
                <c:pt idx="730">
                  <c:v>-5.1879299385750699E-2</c:v>
                </c:pt>
                <c:pt idx="731">
                  <c:v>-0.45850323172978613</c:v>
                </c:pt>
                <c:pt idx="732">
                  <c:v>-0.72758593486455536</c:v>
                </c:pt>
                <c:pt idx="733">
                  <c:v>-0.76864537346116135</c:v>
                </c:pt>
                <c:pt idx="734">
                  <c:v>-0.56776173550959186</c:v>
                </c:pt>
                <c:pt idx="735">
                  <c:v>-0.19210604096217054</c:v>
                </c:pt>
                <c:pt idx="736">
                  <c:v>0.2331668029500833</c:v>
                </c:pt>
                <c:pt idx="737">
                  <c:v>0.56767245277490908</c:v>
                </c:pt>
                <c:pt idx="738">
                  <c:v>0.70353130311894552</c:v>
                </c:pt>
                <c:pt idx="739">
                  <c:v>0.60175513199936648</c:v>
                </c:pt>
                <c:pt idx="740">
                  <c:v>0.30487529591879448</c:v>
                </c:pt>
                <c:pt idx="741">
                  <c:v>-7.8446728769316298E-2</c:v>
                </c:pt>
                <c:pt idx="742">
                  <c:v>-0.41147996024848565</c:v>
                </c:pt>
                <c:pt idx="743">
                  <c:v>-0.57702894287152673</c:v>
                </c:pt>
                <c:pt idx="744">
                  <c:v>-0.51816547033295335</c:v>
                </c:pt>
                <c:pt idx="745">
                  <c:v>-0.25800704260100127</c:v>
                </c:pt>
                <c:pt idx="746">
                  <c:v>0.10835124727971764</c:v>
                </c:pt>
                <c:pt idx="747">
                  <c:v>0.44705286956421803</c:v>
                </c:pt>
                <c:pt idx="748">
                  <c:v>0.63243188727073985</c:v>
                </c:pt>
                <c:pt idx="749">
                  <c:v>0.59145883125197862</c:v>
                </c:pt>
                <c:pt idx="750">
                  <c:v>0.33018735192939092</c:v>
                </c:pt>
                <c:pt idx="751">
                  <c:v>-6.7173876451139355E-2</c:v>
                </c:pt>
                <c:pt idx="752">
                  <c:v>-0.46651678647575184</c:v>
                </c:pt>
                <c:pt idx="753">
                  <c:v>-0.72986899820805218</c:v>
                </c:pt>
                <c:pt idx="754">
                  <c:v>-0.76337283470802997</c:v>
                </c:pt>
                <c:pt idx="755">
                  <c:v>-0.55051809192943124</c:v>
                </c:pt>
                <c:pt idx="756">
                  <c:v>-0.158880410665757</c:v>
                </c:pt>
                <c:pt idx="757">
                  <c:v>0.2822887601248707</c:v>
                </c:pt>
                <c:pt idx="758">
                  <c:v>0.6261406138170067</c:v>
                </c:pt>
                <c:pt idx="759">
                  <c:v>0.75884215793593768</c:v>
                </c:pt>
                <c:pt idx="760">
                  <c:v>0.63912502080581612</c:v>
                </c:pt>
                <c:pt idx="761">
                  <c:v>0.31283078203419112</c:v>
                </c:pt>
                <c:pt idx="762">
                  <c:v>-0.10289265039211527</c:v>
                </c:pt>
                <c:pt idx="763">
                  <c:v>-0.46050208926572378</c:v>
                </c:pt>
                <c:pt idx="764">
                  <c:v>-0.63394424924940784</c:v>
                </c:pt>
                <c:pt idx="765">
                  <c:v>-0.56333978469555435</c:v>
                </c:pt>
                <c:pt idx="766">
                  <c:v>-0.27659935616933617</c:v>
                </c:pt>
                <c:pt idx="767">
                  <c:v>0.11994914728160405</c:v>
                </c:pt>
                <c:pt idx="768">
                  <c:v>0.47897615018829293</c:v>
                </c:pt>
                <c:pt idx="769">
                  <c:v>0.66467257068122865</c:v>
                </c:pt>
                <c:pt idx="770">
                  <c:v>0.60188487389836509</c:v>
                </c:pt>
                <c:pt idx="771">
                  <c:v>0.30429189074054341</c:v>
                </c:pt>
                <c:pt idx="772">
                  <c:v>-0.12876086761654415</c:v>
                </c:pt>
                <c:pt idx="773">
                  <c:v>-0.54615025425849262</c:v>
                </c:pt>
                <c:pt idx="774">
                  <c:v>-0.79800052521976739</c:v>
                </c:pt>
                <c:pt idx="775">
                  <c:v>-0.78923495624050222</c:v>
                </c:pt>
                <c:pt idx="776">
                  <c:v>-0.51454473855658955</c:v>
                </c:pt>
                <c:pt idx="777">
                  <c:v>-6.1982764401016049E-2</c:v>
                </c:pt>
                <c:pt idx="778">
                  <c:v>0.4166133874013766</c:v>
                </c:pt>
                <c:pt idx="779">
                  <c:v>0.75833993126198584</c:v>
                </c:pt>
                <c:pt idx="780">
                  <c:v>0.84662366127914357</c:v>
                </c:pt>
                <c:pt idx="781">
                  <c:v>0.65287275435310932</c:v>
                </c:pt>
                <c:pt idx="782">
                  <c:v>0.2472841802038471</c:v>
                </c:pt>
                <c:pt idx="783">
                  <c:v>-0.22546207981547906</c:v>
                </c:pt>
                <c:pt idx="784">
                  <c:v>-0.59736014989956876</c:v>
                </c:pt>
                <c:pt idx="785">
                  <c:v>-0.73706664036086744</c:v>
                </c:pt>
                <c:pt idx="786">
                  <c:v>-0.59727344954076134</c:v>
                </c:pt>
                <c:pt idx="787">
                  <c:v>-0.23226145915533081</c:v>
                </c:pt>
                <c:pt idx="788">
                  <c:v>0.22105961254267234</c:v>
                </c:pt>
                <c:pt idx="789">
                  <c:v>0.59223625149275472</c:v>
                </c:pt>
                <c:pt idx="790">
                  <c:v>0.73911755431491444</c:v>
                </c:pt>
                <c:pt idx="791">
                  <c:v>0.60023499889641019</c:v>
                </c:pt>
                <c:pt idx="792">
                  <c:v>0.21859089830072004</c:v>
                </c:pt>
                <c:pt idx="793">
                  <c:v>-0.27219421512418951</c:v>
                </c:pt>
                <c:pt idx="794">
                  <c:v>-0.69491720749899744</c:v>
                </c:pt>
                <c:pt idx="795">
                  <c:v>-0.89245388213403853</c:v>
                </c:pt>
                <c:pt idx="796">
                  <c:v>-0.78520908801752232</c:v>
                </c:pt>
                <c:pt idx="797">
                  <c:v>-0.4014261550142284</c:v>
                </c:pt>
                <c:pt idx="798">
                  <c:v>0.13104275249106645</c:v>
                </c:pt>
                <c:pt idx="799">
                  <c:v>0.62909408520741661</c:v>
                </c:pt>
                <c:pt idx="800">
                  <c:v>0.919309839802541</c:v>
                </c:pt>
                <c:pt idx="801">
                  <c:v>0.90024487667849218</c:v>
                </c:pt>
                <c:pt idx="802">
                  <c:v>0.57948301674714675</c:v>
                </c:pt>
                <c:pt idx="803">
                  <c:v>7.1740646432339988E-2</c:v>
                </c:pt>
                <c:pt idx="804">
                  <c:v>-0.44173719260580424</c:v>
                </c:pt>
                <c:pt idx="805">
                  <c:v>-0.77818285321847191</c:v>
                </c:pt>
                <c:pt idx="806">
                  <c:v>-0.81937228722874733</c:v>
                </c:pt>
                <c:pt idx="807">
                  <c:v>-0.55475560930941126</c:v>
                </c:pt>
                <c:pt idx="808">
                  <c:v>-8.5734037726630671E-2</c:v>
                </c:pt>
                <c:pt idx="809">
                  <c:v>0.41085720207800425</c:v>
                </c:pt>
                <c:pt idx="810">
                  <c:v>0.74714650398119309</c:v>
                </c:pt>
                <c:pt idx="811">
                  <c:v>0.79327061734739157</c:v>
                </c:pt>
                <c:pt idx="812">
                  <c:v>0.52587257395534792</c:v>
                </c:pt>
                <c:pt idx="813">
                  <c:v>3.8078247998597867E-2</c:v>
                </c:pt>
                <c:pt idx="814">
                  <c:v>-0.49314857348151397</c:v>
                </c:pt>
                <c:pt idx="815">
                  <c:v>-0.8708337952805334</c:v>
                </c:pt>
                <c:pt idx="816">
                  <c:v>-0.95002329870599633</c:v>
                </c:pt>
                <c:pt idx="817">
                  <c:v>-0.69176244221506167</c:v>
                </c:pt>
                <c:pt idx="818">
                  <c:v>-0.17906214006735641</c:v>
                </c:pt>
                <c:pt idx="819">
                  <c:v>0.41144484351847377</c:v>
                </c:pt>
                <c:pt idx="820">
                  <c:v>0.87232748794181147</c:v>
                </c:pt>
                <c:pt idx="821">
                  <c:v>1.0401180989267145</c:v>
                </c:pt>
                <c:pt idx="822">
                  <c:v>0.85486403929603161</c:v>
                </c:pt>
                <c:pt idx="823">
                  <c:v>0.38259764913338601</c:v>
                </c:pt>
                <c:pt idx="824">
                  <c:v>-0.20781487711101465</c:v>
                </c:pt>
                <c:pt idx="825">
                  <c:v>-0.70539279324670845</c:v>
                </c:pt>
                <c:pt idx="826">
                  <c:v>-0.93346768846991857</c:v>
                </c:pt>
                <c:pt idx="827">
                  <c:v>-0.81402077251331861</c:v>
                </c:pt>
                <c:pt idx="828">
                  <c:v>-0.39632122142736109</c:v>
                </c:pt>
                <c:pt idx="829">
                  <c:v>0.16086845191479193</c:v>
                </c:pt>
                <c:pt idx="830">
                  <c:v>0.64732950970221537</c:v>
                </c:pt>
                <c:pt idx="831">
                  <c:v>0.87867185059073649</c:v>
                </c:pt>
                <c:pt idx="832">
                  <c:v>0.76463891875441836</c:v>
                </c:pt>
                <c:pt idx="833">
                  <c:v>0.34326683609514902</c:v>
                </c:pt>
                <c:pt idx="834">
                  <c:v>-0.23194208323427001</c:v>
                </c:pt>
                <c:pt idx="835">
                  <c:v>-0.74752358385413342</c:v>
                </c:pt>
                <c:pt idx="836">
                  <c:v>-1.0082103029276914</c:v>
                </c:pt>
                <c:pt idx="837">
                  <c:v>-0.90922348244519036</c:v>
                </c:pt>
                <c:pt idx="838">
                  <c:v>-0.4760788215624619</c:v>
                </c:pt>
                <c:pt idx="839">
                  <c:v>0.14301688202183599</c:v>
                </c:pt>
                <c:pt idx="840">
                  <c:v>0.72982643923076407</c:v>
                </c:pt>
                <c:pt idx="841">
                  <c:v>1.0748923919335407</c:v>
                </c:pt>
                <c:pt idx="842">
                  <c:v>1.0538391758556247</c:v>
                </c:pt>
                <c:pt idx="843">
                  <c:v>0.67320323108331914</c:v>
                </c:pt>
                <c:pt idx="844">
                  <c:v>6.8790504037120601E-2</c:v>
                </c:pt>
                <c:pt idx="845">
                  <c:v>-0.54315385269490835</c:v>
                </c:pt>
                <c:pt idx="846">
                  <c:v>-0.94437397671874423</c:v>
                </c:pt>
                <c:pt idx="847">
                  <c:v>-0.99407308489583768</c:v>
                </c:pt>
                <c:pt idx="848">
                  <c:v>-0.68031187871399967</c:v>
                </c:pt>
                <c:pt idx="849">
                  <c:v>-0.12435438553821965</c:v>
                </c:pt>
                <c:pt idx="850">
                  <c:v>0.46385276175825535</c:v>
                </c:pt>
                <c:pt idx="851">
                  <c:v>0.86294237984127853</c:v>
                </c:pt>
                <c:pt idx="852">
                  <c:v>0.92188331443724469</c:v>
                </c:pt>
                <c:pt idx="853">
                  <c:v>0.61617437342579851</c:v>
                </c:pt>
                <c:pt idx="854">
                  <c:v>5.7649414189993031E-2</c:v>
                </c:pt>
                <c:pt idx="855">
                  <c:v>-0.54598706351720072</c:v>
                </c:pt>
                <c:pt idx="856">
                  <c:v>-0.96729997308837479</c:v>
                </c:pt>
                <c:pt idx="857">
                  <c:v>-1.0431284268356109</c:v>
                </c:pt>
                <c:pt idx="858">
                  <c:v>-0.73557811703880815</c:v>
                </c:pt>
                <c:pt idx="859">
                  <c:v>-0.14739691654372969</c:v>
                </c:pt>
                <c:pt idx="860">
                  <c:v>0.51423553489995788</c:v>
                </c:pt>
                <c:pt idx="861">
                  <c:v>1.0125462628861572</c:v>
                </c:pt>
                <c:pt idx="862">
                  <c:v>1.1674059459747443</c:v>
                </c:pt>
                <c:pt idx="863">
                  <c:v>0.92139285418339678</c:v>
                </c:pt>
                <c:pt idx="864">
                  <c:v>0.36134887913967467</c:v>
                </c:pt>
                <c:pt idx="865">
                  <c:v>-0.31269229878031524</c:v>
                </c:pt>
                <c:pt idx="866">
                  <c:v>-0.86004789105543333</c:v>
                </c:pt>
                <c:pt idx="867">
                  <c:v>-1.0869748669569812</c:v>
                </c:pt>
                <c:pt idx="868">
                  <c:v>-0.91725258790780839</c:v>
                </c:pt>
                <c:pt idx="869">
                  <c:v>-0.41983026849142535</c:v>
                </c:pt>
                <c:pt idx="870">
                  <c:v>0.21671581992172478</c:v>
                </c:pt>
                <c:pt idx="871">
                  <c:v>0.75366878610664201</c:v>
                </c:pt>
                <c:pt idx="872">
                  <c:v>0.99017916643721426</c:v>
                </c:pt>
                <c:pt idx="873">
                  <c:v>0.83748319555645856</c:v>
                </c:pt>
                <c:pt idx="874">
                  <c:v>0.35198465243228816</c:v>
                </c:pt>
                <c:pt idx="875">
                  <c:v>-0.28510930363761655</c:v>
                </c:pt>
                <c:pt idx="876">
                  <c:v>-0.83429125675598259</c:v>
                </c:pt>
                <c:pt idx="877">
                  <c:v>-1.0860892888558586</c:v>
                </c:pt>
                <c:pt idx="878">
                  <c:v>-0.93880701011964618</c:v>
                </c:pt>
                <c:pt idx="879">
                  <c:v>-0.43701178594005924</c:v>
                </c:pt>
                <c:pt idx="880">
                  <c:v>0.24356477523604217</c:v>
                </c:pt>
                <c:pt idx="881">
                  <c:v>0.85941098864788756</c:v>
                </c:pt>
                <c:pt idx="882">
                  <c:v>1.1878438217187572</c:v>
                </c:pt>
                <c:pt idx="883">
                  <c:v>1.1084380815816879</c:v>
                </c:pt>
                <c:pt idx="884">
                  <c:v>0.64739889825791219</c:v>
                </c:pt>
                <c:pt idx="885">
                  <c:v>-3.1496581603778849E-2</c:v>
                </c:pt>
                <c:pt idx="886">
                  <c:v>-0.68621328663907977</c:v>
                </c:pt>
                <c:pt idx="887">
                  <c:v>-1.0844215191467697</c:v>
                </c:pt>
                <c:pt idx="888">
                  <c:v>-1.0879584602478516</c:v>
                </c:pt>
                <c:pt idx="889">
                  <c:v>-0.70286701113501437</c:v>
                </c:pt>
                <c:pt idx="890">
                  <c:v>-7.6666735080471254E-2</c:v>
                </c:pt>
                <c:pt idx="891">
                  <c:v>0.55616330513485646</c:v>
                </c:pt>
                <c:pt idx="892">
                  <c:v>0.96051783166353111</c:v>
                </c:pt>
                <c:pt idx="893">
                  <c:v>0.98715453517660889</c:v>
                </c:pt>
                <c:pt idx="894">
                  <c:v>0.62759420269964306</c:v>
                </c:pt>
                <c:pt idx="895">
                  <c:v>1.7251042117174029E-2</c:v>
                </c:pt>
                <c:pt idx="896">
                  <c:v>-0.61440505536757395</c:v>
                </c:pt>
                <c:pt idx="897">
                  <c:v>-1.0284100209640126</c:v>
                </c:pt>
                <c:pt idx="898">
                  <c:v>-1.0645780051781515</c:v>
                </c:pt>
                <c:pt idx="899">
                  <c:v>-0.70106847793383453</c:v>
                </c:pt>
                <c:pt idx="900">
                  <c:v>-6.3318690498994704E-2</c:v>
                </c:pt>
                <c:pt idx="901">
                  <c:v>0.62104768831983392</c:v>
                </c:pt>
                <c:pt idx="902">
                  <c:v>1.1049245850071863</c:v>
                </c:pt>
                <c:pt idx="903">
                  <c:v>1.211826916665671</c:v>
                </c:pt>
                <c:pt idx="904">
                  <c:v>0.90043799254839885</c:v>
                </c:pt>
                <c:pt idx="905">
                  <c:v>0.27997185308280242</c:v>
                </c:pt>
                <c:pt idx="906">
                  <c:v>-0.42929831321067613</c:v>
                </c:pt>
                <c:pt idx="907">
                  <c:v>-0.97594550709675176</c:v>
                </c:pt>
                <c:pt idx="908">
                  <c:v>-1.1685512061724792</c:v>
                </c:pt>
                <c:pt idx="909">
                  <c:v>-0.94485049331129578</c:v>
                </c:pt>
                <c:pt idx="910">
                  <c:v>-0.39366095423884362</c:v>
                </c:pt>
                <c:pt idx="911">
                  <c:v>0.27832103226426252</c:v>
                </c:pt>
                <c:pt idx="912">
                  <c:v>0.82261502026728373</c:v>
                </c:pt>
                <c:pt idx="913">
                  <c:v>1.0400450819118376</c:v>
                </c:pt>
                <c:pt idx="914">
                  <c:v>0.85349263596144576</c:v>
                </c:pt>
                <c:pt idx="915">
                  <c:v>0.33574667183153517</c:v>
                </c:pt>
                <c:pt idx="916">
                  <c:v>-0.31764981245918039</c:v>
                </c:pt>
                <c:pt idx="917">
                  <c:v>-0.86052697896179264</c:v>
                </c:pt>
                <c:pt idx="918">
                  <c:v>-1.0867285944068521</c:v>
                </c:pt>
                <c:pt idx="919">
                  <c:v>-0.90607589027796254</c:v>
                </c:pt>
                <c:pt idx="920">
                  <c:v>-0.37787696407411014</c:v>
                </c:pt>
                <c:pt idx="921">
                  <c:v>0.31024465189187916</c:v>
                </c:pt>
                <c:pt idx="922">
                  <c:v>0.91044006591868332</c:v>
                </c:pt>
                <c:pt idx="923">
                  <c:v>1.2047655317789649</c:v>
                </c:pt>
                <c:pt idx="924">
                  <c:v>1.0844735539518398</c:v>
                </c:pt>
                <c:pt idx="925">
                  <c:v>0.58959490469204956</c:v>
                </c:pt>
                <c:pt idx="926">
                  <c:v>-0.10553135480454502</c:v>
                </c:pt>
                <c:pt idx="927">
                  <c:v>-0.75540718976574628</c:v>
                </c:pt>
                <c:pt idx="928">
                  <c:v>-1.1321306255469101</c:v>
                </c:pt>
                <c:pt idx="929">
                  <c:v>-1.1074407470982262</c:v>
                </c:pt>
                <c:pt idx="930">
                  <c:v>-0.69829097974322984</c:v>
                </c:pt>
                <c:pt idx="931">
                  <c:v>-5.9564917212069732E-2</c:v>
                </c:pt>
                <c:pt idx="932">
                  <c:v>0.57316648045366458</c:v>
                </c:pt>
                <c:pt idx="933">
                  <c:v>0.96979919460654518</c:v>
                </c:pt>
                <c:pt idx="934">
                  <c:v>0.98930302618061861</c:v>
                </c:pt>
                <c:pt idx="935">
                  <c:v>0.63040035538452188</c:v>
                </c:pt>
                <c:pt idx="936">
                  <c:v>3.1058107444142235E-2</c:v>
                </c:pt>
                <c:pt idx="937">
                  <c:v>-0.58276274536870898</c:v>
                </c:pt>
                <c:pt idx="938">
                  <c:v>-0.98020617870841542</c:v>
                </c:pt>
                <c:pt idx="939">
                  <c:v>-1.0100850458834978</c:v>
                </c:pt>
                <c:pt idx="940">
                  <c:v>-0.65613699831182881</c:v>
                </c:pt>
                <c:pt idx="941">
                  <c:v>-4.2992931582060814E-2</c:v>
                </c:pt>
                <c:pt idx="942">
                  <c:v>0.60912653094052061</c:v>
                </c:pt>
                <c:pt idx="943">
                  <c:v>1.0643488015966902</c:v>
                </c:pt>
                <c:pt idx="944">
                  <c:v>1.1565971817860727</c:v>
                </c:pt>
                <c:pt idx="945">
                  <c:v>0.8495685429931038</c:v>
                </c:pt>
                <c:pt idx="946">
                  <c:v>0.24964414765991433</c:v>
                </c:pt>
                <c:pt idx="947">
                  <c:v>-0.43271082874374506</c:v>
                </c:pt>
                <c:pt idx="948">
                  <c:v>-0.95884680414149459</c:v>
                </c:pt>
                <c:pt idx="949">
                  <c:v>-1.1475211939410968</c:v>
                </c:pt>
                <c:pt idx="950">
                  <c:v>-0.93925391660294333</c:v>
                </c:pt>
                <c:pt idx="951">
                  <c:v>-0.41640229206202467</c:v>
                </c:pt>
                <c:pt idx="952">
                  <c:v>0.2279363965132325</c:v>
                </c:pt>
                <c:pt idx="953">
                  <c:v>0.76056647457814164</c:v>
                </c:pt>
                <c:pt idx="954">
                  <c:v>0.99257622447819926</c:v>
                </c:pt>
                <c:pt idx="955">
                  <c:v>0.84691324431708015</c:v>
                </c:pt>
                <c:pt idx="956">
                  <c:v>0.38492655052568348</c:v>
                </c:pt>
                <c:pt idx="957">
                  <c:v>-0.21733976706657421</c:v>
                </c:pt>
                <c:pt idx="958">
                  <c:v>-0.73410908220141691</c:v>
                </c:pt>
                <c:pt idx="959">
                  <c:v>-0.97229247301706334</c:v>
                </c:pt>
                <c:pt idx="960">
                  <c:v>-0.84147305262147787</c:v>
                </c:pt>
                <c:pt idx="961">
                  <c:v>-0.38629525439293944</c:v>
                </c:pt>
                <c:pt idx="962">
                  <c:v>0.23014181199745493</c:v>
                </c:pt>
                <c:pt idx="963">
                  <c:v>0.78554585578300418</c:v>
                </c:pt>
                <c:pt idx="964">
                  <c:v>1.0787063169064768</c:v>
                </c:pt>
                <c:pt idx="965">
                  <c:v>1.0017645880795383</c:v>
                </c:pt>
                <c:pt idx="966">
                  <c:v>0.57858381321752139</c:v>
                </c:pt>
                <c:pt idx="967">
                  <c:v>-4.4282754406622486E-2</c:v>
                </c:pt>
                <c:pt idx="968">
                  <c:v>-0.65040477648552208</c:v>
                </c:pt>
                <c:pt idx="969">
                  <c:v>-1.0307961583990009</c:v>
                </c:pt>
                <c:pt idx="970">
                  <c:v>-1.0578857615352144</c:v>
                </c:pt>
                <c:pt idx="971">
                  <c:v>-0.72976072553445093</c:v>
                </c:pt>
                <c:pt idx="972">
                  <c:v>-0.1692124863625046</c:v>
                </c:pt>
                <c:pt idx="973">
                  <c:v>0.42156550880300236</c:v>
                </c:pt>
                <c:pt idx="974">
                  <c:v>0.83395101878904798</c:v>
                </c:pt>
                <c:pt idx="975">
                  <c:v>0.92717686476185768</c:v>
                </c:pt>
                <c:pt idx="976">
                  <c:v>0.6774140330214109</c:v>
                </c:pt>
                <c:pt idx="977">
                  <c:v>0.18445938802852502</c:v>
                </c:pt>
                <c:pt idx="978">
                  <c:v>-0.36582782351831894</c:v>
                </c:pt>
                <c:pt idx="979">
                  <c:v>-0.76938670412501042</c:v>
                </c:pt>
                <c:pt idx="980">
                  <c:v>-0.87752356164622458</c:v>
                </c:pt>
                <c:pt idx="981">
                  <c:v>-0.64986366793107586</c:v>
                </c:pt>
                <c:pt idx="982">
                  <c:v>-0.168025602463515</c:v>
                </c:pt>
                <c:pt idx="983">
                  <c:v>0.3944296813784387</c:v>
                </c:pt>
                <c:pt idx="984">
                  <c:v>0.83460740749333828</c:v>
                </c:pt>
                <c:pt idx="985">
                  <c:v>0.99283035410434572</c:v>
                </c:pt>
                <c:pt idx="986">
                  <c:v>0.80925054584299383</c:v>
                </c:pt>
                <c:pt idx="987">
                  <c:v>0.34459917377070165</c:v>
                </c:pt>
                <c:pt idx="988">
                  <c:v>-0.24189991127647392</c:v>
                </c:pt>
                <c:pt idx="989">
                  <c:v>-0.74917903652059537</c:v>
                </c:pt>
                <c:pt idx="990">
                  <c:v>-1.0051453435947535</c:v>
                </c:pt>
                <c:pt idx="991">
                  <c:v>-0.92653090681577488</c:v>
                </c:pt>
                <c:pt idx="992">
                  <c:v>-0.54683368797642773</c:v>
                </c:pt>
                <c:pt idx="993">
                  <c:v>-2.9365445186966266E-3</c:v>
                </c:pt>
                <c:pt idx="994">
                  <c:v>0.51432638619636006</c:v>
                </c:pt>
                <c:pt idx="995">
                  <c:v>0.82777327302977444</c:v>
                </c:pt>
                <c:pt idx="996">
                  <c:v>0.83563219410044354</c:v>
                </c:pt>
                <c:pt idx="997">
                  <c:v>0.5458426539659017</c:v>
                </c:pt>
                <c:pt idx="998">
                  <c:v>7.1257774551562958E-2</c:v>
                </c:pt>
                <c:pt idx="999">
                  <c:v>-0.41198820149398713</c:v>
                </c:pt>
                <c:pt idx="1000">
                  <c:v>-0.72777866700042959</c:v>
                </c:pt>
                <c:pt idx="1001">
                  <c:v>-0.76242346299910912</c:v>
                </c:pt>
                <c:pt idx="1002">
                  <c:v>-0.50425393731109092</c:v>
                </c:pt>
                <c:pt idx="1003">
                  <c:v>-4.6786836677870619E-2</c:v>
                </c:pt>
                <c:pt idx="1004">
                  <c:v>0.44520602000367449</c:v>
                </c:pt>
                <c:pt idx="1005">
                  <c:v>0.7943846561477923</c:v>
                </c:pt>
                <c:pt idx="1006">
                  <c:v>0.873442683602345</c:v>
                </c:pt>
                <c:pt idx="1007">
                  <c:v>0.64967479777530424</c:v>
                </c:pt>
                <c:pt idx="1008">
                  <c:v>0.19612558866641644</c:v>
                </c:pt>
                <c:pt idx="1009">
                  <c:v>-0.33422870161496365</c:v>
                </c:pt>
                <c:pt idx="1010">
                  <c:v>-0.76190210785372925</c:v>
                </c:pt>
                <c:pt idx="1011">
                  <c:v>-0.9430767615422051</c:v>
                </c:pt>
                <c:pt idx="1012">
                  <c:v>-0.81887439512659921</c:v>
                </c:pt>
                <c:pt idx="1013">
                  <c:v>-0.43479478610629274</c:v>
                </c:pt>
                <c:pt idx="1014">
                  <c:v>7.6068436064183995E-2</c:v>
                </c:pt>
                <c:pt idx="1015">
                  <c:v>0.53981363526978299</c:v>
                </c:pt>
                <c:pt idx="1016">
                  <c:v>0.80200212810645499</c:v>
                </c:pt>
                <c:pt idx="1017">
                  <c:v>0.78044099259746658</c:v>
                </c:pt>
                <c:pt idx="1018">
                  <c:v>0.49234507555491869</c:v>
                </c:pt>
                <c:pt idx="1019">
                  <c:v>4.6806789478943581E-2</c:v>
                </c:pt>
                <c:pt idx="1020">
                  <c:v>-0.39441873827055773</c:v>
                </c:pt>
                <c:pt idx="1021">
                  <c:v>-0.67390578945521362</c:v>
                </c:pt>
                <c:pt idx="1022">
                  <c:v>-0.69343527290489293</c:v>
                </c:pt>
                <c:pt idx="1023">
                  <c:v>-0.44779520214021246</c:v>
                </c:pt>
                <c:pt idx="1024">
                  <c:v>-2.5990823882899999E-2</c:v>
                </c:pt>
                <c:pt idx="1025">
                  <c:v>0.42031046261567356</c:v>
                </c:pt>
                <c:pt idx="1026">
                  <c:v>0.72997588722916085</c:v>
                </c:pt>
                <c:pt idx="1027">
                  <c:v>0.78873977838352971</c:v>
                </c:pt>
                <c:pt idx="1028">
                  <c:v>0.56919622248733504</c:v>
                </c:pt>
                <c:pt idx="1029">
                  <c:v>0.14070112293251957</c:v>
                </c:pt>
                <c:pt idx="1030">
                  <c:v>-0.3541571612680236</c:v>
                </c:pt>
                <c:pt idx="1031">
                  <c:v>-0.748357742157718</c:v>
                </c:pt>
                <c:pt idx="1032">
                  <c:v>-0.90770444035749676</c:v>
                </c:pt>
                <c:pt idx="1033">
                  <c:v>-0.77686803614621947</c:v>
                </c:pt>
                <c:pt idx="1034">
                  <c:v>-0.39842749704486163</c:v>
                </c:pt>
                <c:pt idx="1035">
                  <c:v>0.10159673200037683</c:v>
                </c:pt>
                <c:pt idx="1036">
                  <c:v>0.55673780265957185</c:v>
                </c:pt>
                <c:pt idx="1037">
                  <c:v>0.81686048821430324</c:v>
                </c:pt>
                <c:pt idx="1038">
                  <c:v>0.79926428814980788</c:v>
                </c:pt>
                <c:pt idx="1039">
                  <c:v>0.51660037259178981</c:v>
                </c:pt>
                <c:pt idx="1040">
                  <c:v>7.2031759884285007E-2</c:v>
                </c:pt>
                <c:pt idx="1041">
                  <c:v>-0.37670822878801963</c:v>
                </c:pt>
                <c:pt idx="1042">
                  <c:v>-0.67202618490964905</c:v>
                </c:pt>
                <c:pt idx="1043">
                  <c:v>-0.71113790478841565</c:v>
                </c:pt>
                <c:pt idx="1044">
                  <c:v>-0.48184249895305309</c:v>
                </c:pt>
                <c:pt idx="1045">
                  <c:v>-6.6976177464668135E-2</c:v>
                </c:pt>
                <c:pt idx="1046">
                  <c:v>0.38414757321848036</c:v>
                </c:pt>
                <c:pt idx="1047">
                  <c:v>0.70762588798845583</c:v>
                </c:pt>
                <c:pt idx="1048">
                  <c:v>0.7823732424688401</c:v>
                </c:pt>
                <c:pt idx="1049">
                  <c:v>0.57318574128657174</c:v>
                </c:pt>
                <c:pt idx="1050">
                  <c:v>0.14437973329127995</c:v>
                </c:pt>
                <c:pt idx="1051">
                  <c:v>-0.36104984776408194</c:v>
                </c:pt>
                <c:pt idx="1052">
                  <c:v>-0.76992691752080511</c:v>
                </c:pt>
                <c:pt idx="1053">
                  <c:v>-0.93856826145772665</c:v>
                </c:pt>
                <c:pt idx="1054">
                  <c:v>-0.80308260726377456</c:v>
                </c:pt>
                <c:pt idx="1055">
                  <c:v>-0.40272991195601576</c:v>
                </c:pt>
                <c:pt idx="1056">
                  <c:v>0.13211730587759896</c:v>
                </c:pt>
                <c:pt idx="1057">
                  <c:v>0.6237084249677467</c:v>
                </c:pt>
                <c:pt idx="1058">
                  <c:v>0.90759637434753071</c:v>
                </c:pt>
                <c:pt idx="1059">
                  <c:v>0.88943128289882478</c:v>
                </c:pt>
                <c:pt idx="1060">
                  <c:v>0.57809215428768645</c:v>
                </c:pt>
                <c:pt idx="1061">
                  <c:v>8.3335127716531773E-2</c:v>
                </c:pt>
                <c:pt idx="1062">
                  <c:v>-0.42167444005654969</c:v>
                </c:pt>
                <c:pt idx="1063">
                  <c:v>-0.76032878197899323</c:v>
                </c:pt>
                <c:pt idx="1064">
                  <c:v>-0.81438481788030204</c:v>
                </c:pt>
                <c:pt idx="1065">
                  <c:v>-0.56599995924160862</c:v>
                </c:pt>
                <c:pt idx="1066">
                  <c:v>-0.10497778805779501</c:v>
                </c:pt>
                <c:pt idx="1067">
                  <c:v>0.40182928256373662</c:v>
                </c:pt>
                <c:pt idx="1068">
                  <c:v>0.76876961186411907</c:v>
                </c:pt>
                <c:pt idx="1069">
                  <c:v>0.85720532068727817</c:v>
                </c:pt>
                <c:pt idx="1070">
                  <c:v>0.62578759032461539</c:v>
                </c:pt>
                <c:pt idx="1071">
                  <c:v>0.14715843857272987</c:v>
                </c:pt>
                <c:pt idx="1072">
                  <c:v>-0.41544039463791671</c:v>
                </c:pt>
                <c:pt idx="1073">
                  <c:v>-0.86413503111022805</c:v>
                </c:pt>
                <c:pt idx="1074">
                  <c:v>-1.0357936158172545</c:v>
                </c:pt>
                <c:pt idx="1075">
                  <c:v>-0.86052900139760502</c:v>
                </c:pt>
                <c:pt idx="1076">
                  <c:v>-0.38842677128624703</c:v>
                </c:pt>
                <c:pt idx="1077">
                  <c:v>0.2255682273430355</c:v>
                </c:pt>
                <c:pt idx="1078">
                  <c:v>0.7740601641369006</c:v>
                </c:pt>
                <c:pt idx="1079">
                  <c:v>1.0690683853021565</c:v>
                </c:pt>
                <c:pt idx="1080">
                  <c:v>1.0082863556557193</c:v>
                </c:pt>
                <c:pt idx="1081">
                  <c:v>0.61218945322132634</c:v>
                </c:pt>
                <c:pt idx="1082">
                  <c:v>1.8354099509330035E-2</c:v>
                </c:pt>
                <c:pt idx="1083">
                  <c:v>-0.56571023217492744</c:v>
                </c:pt>
                <c:pt idx="1084">
                  <c:v>-0.93515581727870067</c:v>
                </c:pt>
                <c:pt idx="1085">
                  <c:v>-0.9604361809402514</c:v>
                </c:pt>
                <c:pt idx="1086">
                  <c:v>-0.63415076504044043</c:v>
                </c:pt>
                <c:pt idx="1087">
                  <c:v>-7.4998279263026713E-2</c:v>
                </c:pt>
                <c:pt idx="1088">
                  <c:v>0.51325516041832353</c:v>
                </c:pt>
                <c:pt idx="1089">
                  <c:v>0.91386122308665441</c:v>
                </c:pt>
                <c:pt idx="1090">
                  <c:v>0.9749544142487675</c:v>
                </c:pt>
                <c:pt idx="1091">
                  <c:v>0.66541194327445496</c:v>
                </c:pt>
                <c:pt idx="1092">
                  <c:v>8.8309127076492758E-2</c:v>
                </c:pt>
                <c:pt idx="1093">
                  <c:v>-0.55360267117059891</c:v>
                </c:pt>
                <c:pt idx="1094">
                  <c:v>-1.0288735864219458</c:v>
                </c:pt>
                <c:pt idx="1095">
                  <c:v>-1.1599887143402379</c:v>
                </c:pt>
                <c:pt idx="1096">
                  <c:v>-0.88823168219111381</c:v>
                </c:pt>
                <c:pt idx="1097">
                  <c:v>-0.29719838589252207</c:v>
                </c:pt>
                <c:pt idx="1098">
                  <c:v>0.41420686536741108</c:v>
                </c:pt>
                <c:pt idx="1099">
                  <c:v>1.0005016049608679</c:v>
                </c:pt>
                <c:pt idx="1100">
                  <c:v>1.2561726105098054</c:v>
                </c:pt>
                <c:pt idx="1101">
                  <c:v>1.0893372640069283</c:v>
                </c:pt>
                <c:pt idx="1102">
                  <c:v>0.55593393873076202</c:v>
                </c:pt>
                <c:pt idx="1103">
                  <c:v>-0.15840569799431498</c:v>
                </c:pt>
                <c:pt idx="1104">
                  <c:v>-0.80307053827776942</c:v>
                </c:pt>
                <c:pt idx="1105">
                  <c:v>-1.1512224721990683</c:v>
                </c:pt>
                <c:pt idx="1106">
                  <c:v>-1.0810696839180871</c:v>
                </c:pt>
                <c:pt idx="1107">
                  <c:v>-0.62037533107448017</c:v>
                </c:pt>
                <c:pt idx="1108">
                  <c:v>6.2275395089429031E-2</c:v>
                </c:pt>
                <c:pt idx="1109">
                  <c:v>0.71699286516985017</c:v>
                </c:pt>
                <c:pt idx="1110">
                  <c:v>1.1021010110817311</c:v>
                </c:pt>
                <c:pt idx="1111">
                  <c:v>1.0717706407854128</c:v>
                </c:pt>
                <c:pt idx="1112">
                  <c:v>0.63012267056863758</c:v>
                </c:pt>
                <c:pt idx="1113">
                  <c:v>-6.8182146560240325E-2</c:v>
                </c:pt>
                <c:pt idx="1114">
                  <c:v>-0.77180953592710566</c:v>
                </c:pt>
                <c:pt idx="1115">
                  <c:v>-1.2223670821668053</c:v>
                </c:pt>
                <c:pt idx="1116">
                  <c:v>-1.2478936225363162</c:v>
                </c:pt>
                <c:pt idx="1117">
                  <c:v>-0.82651080934983123</c:v>
                </c:pt>
                <c:pt idx="1118">
                  <c:v>-9.6841306908925118E-2</c:v>
                </c:pt>
                <c:pt idx="1119">
                  <c:v>0.68929449446561974</c:v>
                </c:pt>
                <c:pt idx="1120">
                  <c:v>1.2556117475418349</c:v>
                </c:pt>
                <c:pt idx="1121">
                  <c:v>1.4000686740457871</c:v>
                </c:pt>
                <c:pt idx="1122">
                  <c:v>1.0680995231897641</c:v>
                </c:pt>
                <c:pt idx="1123">
                  <c:v>0.37368814405740625</c:v>
                </c:pt>
                <c:pt idx="1124">
                  <c:v>-0.43989213823891787</c:v>
                </c:pt>
                <c:pt idx="1125">
                  <c:v>-1.086165731950212</c:v>
                </c:pt>
                <c:pt idx="1126">
                  <c:v>-1.3378155016543698</c:v>
                </c:pt>
                <c:pt idx="1127">
                  <c:v>-1.1085706037773886</c:v>
                </c:pt>
                <c:pt idx="1128">
                  <c:v>-0.48489910948683906</c:v>
                </c:pt>
                <c:pt idx="1129">
                  <c:v>0.30437258662734329</c:v>
                </c:pt>
                <c:pt idx="1130">
                  <c:v>0.9700695429795132</c:v>
                </c:pt>
                <c:pt idx="1131">
                  <c:v>1.267097350578289</c:v>
                </c:pt>
                <c:pt idx="1132">
                  <c:v>1.0837021706646905</c:v>
                </c:pt>
                <c:pt idx="1133">
                  <c:v>0.48312081180245225</c:v>
                </c:pt>
                <c:pt idx="1134">
                  <c:v>-0.31787821001457056</c:v>
                </c:pt>
                <c:pt idx="1135">
                  <c:v>-1.0263491927928901</c:v>
                </c:pt>
                <c:pt idx="1136">
                  <c:v>-1.3788973722511451</c:v>
                </c:pt>
                <c:pt idx="1137">
                  <c:v>-1.2377353029264699</c:v>
                </c:pt>
                <c:pt idx="1138">
                  <c:v>-0.64218643183505086</c:v>
                </c:pt>
                <c:pt idx="1139">
                  <c:v>0.20341812126639208</c:v>
                </c:pt>
                <c:pt idx="1140">
                  <c:v>1.0016391995729794</c:v>
                </c:pt>
                <c:pt idx="1141">
                  <c:v>1.468139776573367</c:v>
                </c:pt>
                <c:pt idx="1142">
                  <c:v>1.4340976601517885</c:v>
                </c:pt>
                <c:pt idx="1143">
                  <c:v>0.90779021358890855</c:v>
                </c:pt>
                <c:pt idx="1144">
                  <c:v>7.2813153865554675E-2</c:v>
                </c:pt>
                <c:pt idx="1145">
                  <c:v>-0.77684794818021774</c:v>
                </c:pt>
                <c:pt idx="1146">
                  <c:v>-1.341840319735722</c:v>
                </c:pt>
                <c:pt idx="1147">
                  <c:v>-1.4248681721295555</c:v>
                </c:pt>
                <c:pt idx="1148">
                  <c:v>-1.0017398795200747</c:v>
                </c:pt>
                <c:pt idx="1149">
                  <c:v>-0.23020649010745131</c:v>
                </c:pt>
                <c:pt idx="1150">
                  <c:v>0.60686689297501195</c:v>
                </c:pt>
                <c:pt idx="1151">
                  <c:v>1.2037090364496668</c:v>
                </c:pt>
                <c:pt idx="1152">
                  <c:v>1.3424212630549401</c:v>
                </c:pt>
                <c:pt idx="1153">
                  <c:v>0.97224989051474753</c:v>
                </c:pt>
                <c:pt idx="1154">
                  <c:v>0.2285119682553973</c:v>
                </c:pt>
                <c:pt idx="1155">
                  <c:v>-0.6159265545459065</c:v>
                </c:pt>
                <c:pt idx="1156">
                  <c:v>-1.24931027540535</c:v>
                </c:pt>
                <c:pt idx="1157">
                  <c:v>-1.4342377024827719</c:v>
                </c:pt>
                <c:pt idx="1158">
                  <c:v>-1.0944999409931526</c:v>
                </c:pt>
                <c:pt idx="1159">
                  <c:v>-0.34392457724344339</c:v>
                </c:pt>
                <c:pt idx="1160">
                  <c:v>0.55348118729989515</c:v>
                </c:pt>
                <c:pt idx="1161">
                  <c:v>1.277951333510581</c:v>
                </c:pt>
                <c:pt idx="1162">
                  <c:v>1.5689987723485637</c:v>
                </c:pt>
                <c:pt idx="1163">
                  <c:v>1.3195431998230644</c:v>
                </c:pt>
                <c:pt idx="1164">
                  <c:v>0.61503867393535505</c:v>
                </c:pt>
                <c:pt idx="1165">
                  <c:v>-0.29668756990438999</c:v>
                </c:pt>
                <c:pt idx="1166">
                  <c:v>-1.0941483712565385</c:v>
                </c:pt>
                <c:pt idx="1167">
                  <c:v>-1.4975312470677795</c:v>
                </c:pt>
                <c:pt idx="1168">
                  <c:v>-1.3690472027097758</c:v>
                </c:pt>
                <c:pt idx="1169">
                  <c:v>-0.76205456921982584</c:v>
                </c:pt>
                <c:pt idx="1170">
                  <c:v>9.8789708321620387E-2</c:v>
                </c:pt>
                <c:pt idx="1171">
                  <c:v>0.89916485738428054</c:v>
                </c:pt>
                <c:pt idx="1172">
                  <c:v>1.3489696413831771</c:v>
                </c:pt>
                <c:pt idx="1173">
                  <c:v>1.2872477819528418</c:v>
                </c:pt>
                <c:pt idx="1174">
                  <c:v>0.74019575171000029</c:v>
                </c:pt>
                <c:pt idx="1175">
                  <c:v>-8.871429182236798E-2</c:v>
                </c:pt>
                <c:pt idx="1176">
                  <c:v>-0.89287881547991454</c:v>
                </c:pt>
                <c:pt idx="1177">
                  <c:v>-1.3740862614881415</c:v>
                </c:pt>
                <c:pt idx="1178">
                  <c:v>-1.3510053695674138</c:v>
                </c:pt>
                <c:pt idx="1179">
                  <c:v>-0.82534025817787116</c:v>
                </c:pt>
                <c:pt idx="1180">
                  <c:v>1.8299742679285691E-2</c:v>
                </c:pt>
                <c:pt idx="1181">
                  <c:v>0.87875920154365461</c:v>
                </c:pt>
                <c:pt idx="1182">
                  <c:v>1.4469007059916159</c:v>
                </c:pt>
                <c:pt idx="1183">
                  <c:v>1.517102601051467</c:v>
                </c:pt>
                <c:pt idx="1184">
                  <c:v>1.0614014737429227</c:v>
                </c:pt>
                <c:pt idx="1185">
                  <c:v>0.23955019346883499</c:v>
                </c:pt>
                <c:pt idx="1186">
                  <c:v>-0.65853413393321281</c:v>
                </c:pt>
                <c:pt idx="1187">
                  <c:v>-1.317027098632392</c:v>
                </c:pt>
                <c:pt idx="1188">
                  <c:v>-1.5074385065800771</c:v>
                </c:pt>
                <c:pt idx="1189">
                  <c:v>-1.1699833783440516</c:v>
                </c:pt>
                <c:pt idx="1190">
                  <c:v>-0.43386870722988274</c:v>
                </c:pt>
                <c:pt idx="1191">
                  <c:v>0.43055631364816505</c:v>
                </c:pt>
                <c:pt idx="1192">
                  <c:v>1.110208123347425</c:v>
                </c:pt>
                <c:pt idx="1193">
                  <c:v>1.3624734259166189</c:v>
                </c:pt>
                <c:pt idx="1194">
                  <c:v>1.1022661175689532</c:v>
                </c:pt>
                <c:pt idx="1195">
                  <c:v>0.43163037303135199</c:v>
                </c:pt>
                <c:pt idx="1196">
                  <c:v>-0.39850495738850095</c:v>
                </c:pt>
                <c:pt idx="1197">
                  <c:v>-1.0802438090944484</c:v>
                </c:pt>
                <c:pt idx="1198">
                  <c:v>-1.3608061076463773</c:v>
                </c:pt>
                <c:pt idx="1199">
                  <c:v>-1.1341481705218168</c:v>
                </c:pt>
                <c:pt idx="1200">
                  <c:v>-0.47909076135995438</c:v>
                </c:pt>
                <c:pt idx="1201">
                  <c:v>0.3695774804859796</c:v>
                </c:pt>
                <c:pt idx="1202">
                  <c:v>1.1062694924579908</c:v>
                </c:pt>
                <c:pt idx="1203">
                  <c:v>1.4650231087892618</c:v>
                </c:pt>
                <c:pt idx="1204">
                  <c:v>1.3152097589236242</c:v>
                </c:pt>
                <c:pt idx="1205">
                  <c:v>0.7080948136383961</c:v>
                </c:pt>
                <c:pt idx="1206">
                  <c:v>-0.14225338521592784</c:v>
                </c:pt>
                <c:pt idx="1207">
                  <c:v>-0.93643657554359183</c:v>
                </c:pt>
                <c:pt idx="1208">
                  <c:v>-1.3973206784035734</c:v>
                </c:pt>
                <c:pt idx="1209">
                  <c:v>-1.3688368651073031</c:v>
                </c:pt>
                <c:pt idx="1210">
                  <c:v>-0.87053160866780788</c:v>
                </c:pt>
                <c:pt idx="1211">
                  <c:v>-8.8620592237378712E-2</c:v>
                </c:pt>
                <c:pt idx="1212">
                  <c:v>0.69267714551917736</c:v>
                </c:pt>
                <c:pt idx="1213">
                  <c:v>1.1942774841192665</c:v>
                </c:pt>
                <c:pt idx="1214">
                  <c:v>1.2424057029471616</c:v>
                </c:pt>
                <c:pt idx="1215">
                  <c:v>0.82978098206032691</c:v>
                </c:pt>
                <c:pt idx="1216">
                  <c:v>0.11616589737560787</c:v>
                </c:pt>
                <c:pt idx="1217">
                  <c:v>-0.63131423220110616</c:v>
                </c:pt>
                <c:pt idx="1218">
                  <c:v>-1.1359796692279449</c:v>
                </c:pt>
                <c:pt idx="1219">
                  <c:v>-1.2119038060059393</c:v>
                </c:pt>
                <c:pt idx="1220">
                  <c:v>-0.83053492312865007</c:v>
                </c:pt>
                <c:pt idx="1221">
                  <c:v>-0.12993411684590367</c:v>
                </c:pt>
                <c:pt idx="1222">
                  <c:v>0.63616770485314678</c:v>
                </c:pt>
                <c:pt idx="1223">
                  <c:v>1.1905917984941956</c:v>
                </c:pt>
                <c:pt idx="1224">
                  <c:v>1.3326381756285164</c:v>
                </c:pt>
                <c:pt idx="1225">
                  <c:v>1.0097069420430373</c:v>
                </c:pt>
                <c:pt idx="1226">
                  <c:v>0.33515164342254344</c:v>
                </c:pt>
                <c:pt idx="1227">
                  <c:v>-0.4535066348146119</c:v>
                </c:pt>
                <c:pt idx="1228">
                  <c:v>-1.0803902738513282</c:v>
                </c:pt>
                <c:pt idx="1229">
                  <c:v>-1.3298576996623439</c:v>
                </c:pt>
                <c:pt idx="1230">
                  <c:v>-1.1224118864237389</c:v>
                </c:pt>
                <c:pt idx="1231">
                  <c:v>-0.54102474390415511</c:v>
                </c:pt>
                <c:pt idx="1232">
                  <c:v>0.20090534020309136</c:v>
                </c:pt>
                <c:pt idx="1233">
                  <c:v>0.83770645251465226</c:v>
                </c:pt>
                <c:pt idx="1234">
                  <c:v>1.1470744466326441</c:v>
                </c:pt>
                <c:pt idx="1235">
                  <c:v>1.0287035624429346</c:v>
                </c:pt>
                <c:pt idx="1236">
                  <c:v>0.53798818086531186</c:v>
                </c:pt>
                <c:pt idx="1237">
                  <c:v>-0.13661757443829475</c:v>
                </c:pt>
                <c:pt idx="1238">
                  <c:v>-0.74362953396701403</c:v>
                </c:pt>
                <c:pt idx="1239">
                  <c:v>-1.0601358515659229</c:v>
                </c:pt>
                <c:pt idx="1240">
                  <c:v>-0.9717943352395404</c:v>
                </c:pt>
                <c:pt idx="1241">
                  <c:v>-0.51269053818237031</c:v>
                </c:pt>
                <c:pt idx="1242">
                  <c:v>0.14867232548666454</c:v>
                </c:pt>
                <c:pt idx="1243">
                  <c:v>0.77147400497955931</c:v>
                </c:pt>
                <c:pt idx="1244">
                  <c:v>1.1298459301376667</c:v>
                </c:pt>
                <c:pt idx="1245">
                  <c:v>1.0937094315735134</c:v>
                </c:pt>
                <c:pt idx="1246">
                  <c:v>0.67435324920479744</c:v>
                </c:pt>
                <c:pt idx="1247">
                  <c:v>1.8961355353589865E-2</c:v>
                </c:pt>
                <c:pt idx="1248">
                  <c:v>-0.64321526054890721</c:v>
                </c:pt>
                <c:pt idx="1249">
                  <c:v>-1.0831249467506732</c:v>
                </c:pt>
                <c:pt idx="1250">
                  <c:v>-1.152873461853178</c:v>
                </c:pt>
                <c:pt idx="1251">
                  <c:v>-0.83658229916362747</c:v>
                </c:pt>
                <c:pt idx="1252">
                  <c:v>-0.25356813956209562</c:v>
                </c:pt>
                <c:pt idx="1253">
                  <c:v>0.38644839296162115</c:v>
                </c:pt>
                <c:pt idx="1254">
                  <c:v>0.85931192178404081</c:v>
                </c:pt>
                <c:pt idx="1255">
                  <c:v>1.0059960017929706</c:v>
                </c:pt>
                <c:pt idx="1256">
                  <c:v>0.78741323732947155</c:v>
                </c:pt>
                <c:pt idx="1257">
                  <c:v>0.29547036163975937</c:v>
                </c:pt>
                <c:pt idx="1258">
                  <c:v>-0.28269797958390086</c:v>
                </c:pt>
                <c:pt idx="1259">
                  <c:v>-0.73366257023030768</c:v>
                </c:pt>
                <c:pt idx="1260">
                  <c:v>-0.89461001239617632</c:v>
                </c:pt>
                <c:pt idx="1261">
                  <c:v>-0.71069343783312311</c:v>
                </c:pt>
                <c:pt idx="1262">
                  <c:v>-0.25278203776020258</c:v>
                </c:pt>
                <c:pt idx="1263">
                  <c:v>0.30995831841776011</c:v>
                </c:pt>
                <c:pt idx="1264">
                  <c:v>0.77205588217485388</c:v>
                </c:pt>
                <c:pt idx="1265">
                  <c:v>0.96562010666921216</c:v>
                </c:pt>
                <c:pt idx="1266">
                  <c:v>0.81966538794880017</c:v>
                </c:pt>
                <c:pt idx="1267">
                  <c:v>0.38409186485717017</c:v>
                </c:pt>
                <c:pt idx="1268">
                  <c:v>-0.18952474109506323</c:v>
                </c:pt>
                <c:pt idx="1269">
                  <c:v>-0.70273639427169243</c:v>
                </c:pt>
                <c:pt idx="1270">
                  <c:v>-0.98058606745603771</c:v>
                </c:pt>
                <c:pt idx="1271">
                  <c:v>-0.9324098373375308</c:v>
                </c:pt>
                <c:pt idx="1272">
                  <c:v>-0.58185382226791615</c:v>
                </c:pt>
                <c:pt idx="1273">
                  <c:v>-5.6188030785046403E-2</c:v>
                </c:pt>
                <c:pt idx="1274">
                  <c:v>0.4604456547937758</c:v>
                </c:pt>
                <c:pt idx="1275">
                  <c:v>0.79262041980259823</c:v>
                </c:pt>
                <c:pt idx="1276">
                  <c:v>0.83457907915383123</c:v>
                </c:pt>
                <c:pt idx="1277">
                  <c:v>0.58525914306040083</c:v>
                </c:pt>
                <c:pt idx="1278">
                  <c:v>0.14570506378517312</c:v>
                </c:pt>
                <c:pt idx="1279">
                  <c:v>-0.31931952639813593</c:v>
                </c:pt>
                <c:pt idx="1280">
                  <c:v>-0.6411687926594114</c:v>
                </c:pt>
                <c:pt idx="1281">
                  <c:v>-0.70705428584116803</c:v>
                </c:pt>
                <c:pt idx="1282">
                  <c:v>-0.49868445454420307</c:v>
                </c:pt>
                <c:pt idx="1283">
                  <c:v>-9.6704630592104227E-2</c:v>
                </c:pt>
                <c:pt idx="1284">
                  <c:v>0.34985254881730221</c:v>
                </c:pt>
                <c:pt idx="1285">
                  <c:v>0.67760393952926945</c:v>
                </c:pt>
                <c:pt idx="1286">
                  <c:v>0.76686703838611725</c:v>
                </c:pt>
                <c:pt idx="1287">
                  <c:v>0.58328636055271144</c:v>
                </c:pt>
                <c:pt idx="1288">
                  <c:v>0.1887987145914517</c:v>
                </c:pt>
                <c:pt idx="1289">
                  <c:v>-0.28127067654868149</c:v>
                </c:pt>
                <c:pt idx="1290">
                  <c:v>-0.66630236970842671</c:v>
                </c:pt>
                <c:pt idx="1291">
                  <c:v>-0.8364064672558652</c:v>
                </c:pt>
                <c:pt idx="1292">
                  <c:v>-0.73674327332357037</c:v>
                </c:pt>
                <c:pt idx="1293">
                  <c:v>-0.40501603286080279</c:v>
                </c:pt>
                <c:pt idx="1294">
                  <c:v>4.3338791176036867E-2</c:v>
                </c:pt>
                <c:pt idx="1295">
                  <c:v>0.45642184735716146</c:v>
                </c:pt>
                <c:pt idx="1296">
                  <c:v>0.69874015393783639</c:v>
                </c:pt>
                <c:pt idx="1297">
                  <c:v>0.69715430801334466</c:v>
                </c:pt>
                <c:pt idx="1298">
                  <c:v>0.46421410443197708</c:v>
                </c:pt>
                <c:pt idx="1299">
                  <c:v>9.1374078460975131E-2</c:v>
                </c:pt>
                <c:pt idx="1300">
                  <c:v>-0.28484580235679524</c:v>
                </c:pt>
                <c:pt idx="1301">
                  <c:v>-0.53142744246677676</c:v>
                </c:pt>
                <c:pt idx="1302">
                  <c:v>-0.56503096325658331</c:v>
                </c:pt>
                <c:pt idx="1303">
                  <c:v>-0.37987819477977303</c:v>
                </c:pt>
                <c:pt idx="1304">
                  <c:v>-4.8104015688449471E-2</c:v>
                </c:pt>
                <c:pt idx="1305">
                  <c:v>0.30697382472828494</c:v>
                </c:pt>
                <c:pt idx="1306">
                  <c:v>0.55489485647867387</c:v>
                </c:pt>
                <c:pt idx="1307">
                  <c:v>0.60387032012092945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95552"/>
        <c:axId val="77897728"/>
      </c:scatterChart>
      <c:valAx>
        <c:axId val="77895552"/>
        <c:scaling>
          <c:orientation val="minMax"/>
          <c:max val="65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</a:t>
                </a:r>
                <a:r>
                  <a:rPr lang="en-US" i="1"/>
                  <a:t>t</a:t>
                </a:r>
                <a:r>
                  <a:rPr lang="en-US"/>
                  <a:t> in Tagen</a:t>
                </a:r>
              </a:p>
            </c:rich>
          </c:tx>
          <c:layout>
            <c:manualLayout>
              <c:xMode val="edge"/>
              <c:yMode val="edge"/>
              <c:x val="0.78652887139107608"/>
              <c:y val="0.48253974622598927"/>
            </c:manualLayout>
          </c:layout>
          <c:overlay val="0"/>
          <c:spPr>
            <a:solidFill>
              <a:schemeClr val="bg1"/>
            </a:solidFill>
          </c:spPr>
        </c:title>
        <c:numFmt formatCode="0" sourceLinked="0"/>
        <c:majorTickMark val="out"/>
        <c:minorTickMark val="out"/>
        <c:tickLblPos val="nextTo"/>
        <c:crossAx val="77897728"/>
        <c:crosses val="autoZero"/>
        <c:crossBetween val="midCat"/>
        <c:majorUnit val="5"/>
        <c:minorUnit val="1"/>
      </c:valAx>
      <c:valAx>
        <c:axId val="77897728"/>
        <c:scaling>
          <c:orientation val="minMax"/>
          <c:max val="1.6"/>
          <c:min val="-1.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Wasserhöhe </a:t>
                </a:r>
                <a:r>
                  <a:rPr lang="en-US" sz="1100" i="1"/>
                  <a:t>h</a:t>
                </a:r>
                <a:r>
                  <a:rPr lang="en-US" sz="1100"/>
                  <a:t> in m</a:t>
                </a:r>
              </a:p>
            </c:rich>
          </c:tx>
          <c:layout>
            <c:manualLayout>
              <c:xMode val="edge"/>
              <c:yMode val="edge"/>
              <c:x val="2.3076923076923078E-2"/>
              <c:y val="0.21891569286323287"/>
            </c:manualLayout>
          </c:layout>
          <c:overlay val="0"/>
          <c:spPr>
            <a:solidFill>
              <a:schemeClr val="bg1"/>
            </a:solidFill>
          </c:spPr>
        </c:title>
        <c:numFmt formatCode="#,##0.0" sourceLinked="0"/>
        <c:majorTickMark val="out"/>
        <c:minorTickMark val="out"/>
        <c:tickLblPos val="nextTo"/>
        <c:crossAx val="77895552"/>
        <c:crosses val="autoZero"/>
        <c:crossBetween val="midCat"/>
        <c:majorUnit val="0.4"/>
        <c:minorUnit val="0.1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73</xdr:row>
      <xdr:rowOff>95250</xdr:rowOff>
    </xdr:from>
    <xdr:to>
      <xdr:col>4</xdr:col>
      <xdr:colOff>64769</xdr:colOff>
      <xdr:row>74</xdr:row>
      <xdr:rowOff>85725</xdr:rowOff>
    </xdr:to>
    <xdr:sp macro="" textlink="">
      <xdr:nvSpPr>
        <xdr:cNvPr id="23" name="Akkord 22"/>
        <xdr:cNvSpPr/>
      </xdr:nvSpPr>
      <xdr:spPr bwMode="auto">
        <a:xfrm>
          <a:off x="2152650" y="12525375"/>
          <a:ext cx="45719" cy="152400"/>
        </a:xfrm>
        <a:prstGeom prst="chord">
          <a:avLst/>
        </a:prstGeom>
        <a:solidFill>
          <a:srgbClr val="FFFF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200025</xdr:colOff>
      <xdr:row>3</xdr:row>
      <xdr:rowOff>142875</xdr:rowOff>
    </xdr:from>
    <xdr:to>
      <xdr:col>16</xdr:col>
      <xdr:colOff>171450</xdr:colOff>
      <xdr:row>27</xdr:row>
      <xdr:rowOff>85725</xdr:rowOff>
    </xdr:to>
    <xdr:grpSp>
      <xdr:nvGrpSpPr>
        <xdr:cNvPr id="10" name="Gruppieren 9"/>
        <xdr:cNvGrpSpPr/>
      </xdr:nvGrpSpPr>
      <xdr:grpSpPr>
        <a:xfrm>
          <a:off x="5895975" y="704850"/>
          <a:ext cx="5610225" cy="3933825"/>
          <a:chOff x="228600" y="8001000"/>
          <a:chExt cx="5848350" cy="3952875"/>
        </a:xfrm>
      </xdr:grpSpPr>
      <xdr:grpSp>
        <xdr:nvGrpSpPr>
          <xdr:cNvPr id="11" name="Gruppieren 10"/>
          <xdr:cNvGrpSpPr/>
        </xdr:nvGrpSpPr>
        <xdr:grpSpPr>
          <a:xfrm>
            <a:off x="228600" y="8001000"/>
            <a:ext cx="5848350" cy="3952875"/>
            <a:chOff x="47625" y="6953250"/>
            <a:chExt cx="5124450" cy="3190875"/>
          </a:xfrm>
        </xdr:grpSpPr>
        <xdr:graphicFrame macro="">
          <xdr:nvGraphicFramePr>
            <xdr:cNvPr id="14" name="Chart 2"/>
            <xdr:cNvGraphicFramePr>
              <a:graphicFrameLocks/>
            </xdr:cNvGraphicFramePr>
          </xdr:nvGraphicFramePr>
          <xdr:xfrm>
            <a:off x="47625" y="6953250"/>
            <a:ext cx="5124450" cy="31908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5" name="Textfeld 14"/>
            <xdr:cNvSpPr txBox="1"/>
          </xdr:nvSpPr>
          <xdr:spPr>
            <a:xfrm>
              <a:off x="1128481" y="7685201"/>
              <a:ext cx="1530218" cy="873302"/>
            </a:xfrm>
            <a:prstGeom prst="rect">
              <a:avLst/>
            </a:prstGeom>
            <a:solidFill>
              <a:schemeClr val="bg2"/>
            </a:solidFill>
            <a:ln w="9525" cmpd="sng">
              <a:solidFill>
                <a:schemeClr val="accent3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36000" tIns="0" rIns="0" bIns="0" rtlCol="0" anchor="t"/>
            <a:lstStyle/>
            <a:p>
              <a:r>
                <a:rPr lang="de-DE" sz="1100">
                  <a:solidFill>
                    <a:schemeClr val="tx2"/>
                  </a:solidFill>
                </a:rPr>
                <a:t>10.6. Apogäum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1100">
                  <a:solidFill>
                    <a:schemeClr val="tx2"/>
                  </a:solidFill>
                  <a:latin typeface="+mn-lt"/>
                  <a:ea typeface="+mn-ea"/>
                  <a:cs typeface="+mn-cs"/>
                </a:rPr>
                <a:t>23.6. Perigäum</a:t>
              </a: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1100">
                  <a:solidFill>
                    <a:schemeClr val="tx2"/>
                  </a:solidFill>
                  <a:latin typeface="+mn-lt"/>
                  <a:ea typeface="+mn-ea"/>
                  <a:cs typeface="+mn-cs"/>
                </a:rPr>
                <a:t>8.6. und 22.6.: </a:t>
              </a:r>
              <a:r>
                <a:rPr lang="el-GR" sz="1100">
                  <a:solidFill>
                    <a:schemeClr val="tx2"/>
                  </a:solidFill>
                  <a:latin typeface="Calibri"/>
                  <a:ea typeface="+mn-ea"/>
                  <a:cs typeface="Calibri"/>
                </a:rPr>
                <a:t>δ</a:t>
              </a:r>
              <a:r>
                <a:rPr lang="de-DE" sz="1100">
                  <a:solidFill>
                    <a:schemeClr val="tx2"/>
                  </a:solidFill>
                  <a:latin typeface="+mn-lt"/>
                  <a:ea typeface="+mn-ea"/>
                  <a:cs typeface="+mn-cs"/>
                </a:rPr>
                <a:t> ist extrem</a:t>
              </a:r>
              <a:endParaRPr lang="de-DE">
                <a:solidFill>
                  <a:schemeClr val="tx2"/>
                </a:solidFill>
              </a:endParaRPr>
            </a:p>
            <a:p>
              <a:r>
                <a:rPr lang="de-DE" sz="1100">
                  <a:solidFill>
                    <a:srgbClr val="C00000"/>
                  </a:solidFill>
                </a:rPr>
                <a:t>7.6. Vollmond</a:t>
              </a:r>
            </a:p>
            <a:p>
              <a:r>
                <a:rPr lang="de-DE" sz="1100">
                  <a:solidFill>
                    <a:srgbClr val="C00000"/>
                  </a:solidFill>
                </a:rPr>
                <a:t>22.6. Neumond</a:t>
              </a:r>
            </a:p>
            <a:p>
              <a:r>
                <a:rPr lang="de-DE" sz="1100">
                  <a:solidFill>
                    <a:srgbClr val="C00000"/>
                  </a:solidFill>
                </a:rPr>
                <a:t>15.6. und 29.6. Halbmond</a:t>
              </a:r>
            </a:p>
            <a:p>
              <a:endParaRPr lang="de-DE" sz="1100"/>
            </a:p>
            <a:p>
              <a:endParaRPr lang="de-DE" sz="1100"/>
            </a:p>
          </xdr:txBody>
        </xdr:sp>
      </xdr:grpSp>
      <xdr:sp macro="" textlink="">
        <xdr:nvSpPr>
          <xdr:cNvPr id="12" name="Textfeld 11"/>
          <xdr:cNvSpPr txBox="1"/>
        </xdr:nvSpPr>
        <xdr:spPr>
          <a:xfrm>
            <a:off x="1813989" y="10070504"/>
            <a:ext cx="190501" cy="1904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r>
              <a:rPr lang="de-DE" sz="1200" b="1">
                <a:solidFill>
                  <a:schemeClr val="accent1">
                    <a:lumMod val="75000"/>
                  </a:schemeClr>
                </a:solidFill>
              </a:rPr>
              <a:t>1</a:t>
            </a:r>
          </a:p>
        </xdr:txBody>
      </xdr:sp>
      <xdr:sp macro="" textlink="">
        <xdr:nvSpPr>
          <xdr:cNvPr id="13" name="Textfeld 12"/>
          <xdr:cNvSpPr txBox="1"/>
        </xdr:nvSpPr>
        <xdr:spPr>
          <a:xfrm>
            <a:off x="1897900" y="11281625"/>
            <a:ext cx="180975" cy="2000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36000" rtlCol="0" anchor="t"/>
          <a:lstStyle/>
          <a:p>
            <a:r>
              <a:rPr lang="de-DE" sz="1200" b="1">
                <a:solidFill>
                  <a:srgbClr val="C00000"/>
                </a:solidFill>
              </a:rPr>
              <a:t>2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323849</xdr:colOff>
      <xdr:row>5</xdr:row>
      <xdr:rowOff>114300</xdr:rowOff>
    </xdr:from>
    <xdr:to>
      <xdr:col>18</xdr:col>
      <xdr:colOff>466724</xdr:colOff>
      <xdr:row>38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0.59182</cdr:x>
      <cdr:y>0.16202</cdr:y>
    </cdr:from>
    <cdr:to>
      <cdr:x>0.62149</cdr:x>
      <cdr:y>0.21474</cdr:y>
    </cdr:to>
    <cdr:cxnSp macro="">
      <cdr:nvCxnSpPr>
        <cdr:cNvPr id="8" name="Gerade Verbindung mit Pfeil 7"/>
        <cdr:cNvCxnSpPr/>
      </cdr:nvCxnSpPr>
      <cdr:spPr bwMode="auto">
        <a:xfrm xmlns:a="http://schemas.openxmlformats.org/drawingml/2006/main">
          <a:off x="3359715" y="856508"/>
          <a:ext cx="168434" cy="278698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0.67734</cdr:x>
      <cdr:y>0.21026</cdr:y>
    </cdr:from>
    <cdr:to>
      <cdr:x>0.74031</cdr:x>
      <cdr:y>0.25488</cdr:y>
    </cdr:to>
    <cdr:cxnSp macro="">
      <cdr:nvCxnSpPr>
        <cdr:cNvPr id="10" name="Gerade Verbindung mit Pfeil 9"/>
        <cdr:cNvCxnSpPr/>
      </cdr:nvCxnSpPr>
      <cdr:spPr bwMode="auto">
        <a:xfrm xmlns:a="http://schemas.openxmlformats.org/drawingml/2006/main">
          <a:off x="3845167" y="1111489"/>
          <a:ext cx="357474" cy="235878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0.74533</cdr:x>
      <cdr:y>0.28119</cdr:y>
    </cdr:from>
    <cdr:to>
      <cdr:x>0.8291</cdr:x>
      <cdr:y>0.31574</cdr:y>
    </cdr:to>
    <cdr:cxnSp macro="">
      <cdr:nvCxnSpPr>
        <cdr:cNvPr id="12" name="Gerade Verbindung mit Pfeil 11"/>
        <cdr:cNvCxnSpPr/>
      </cdr:nvCxnSpPr>
      <cdr:spPr bwMode="auto">
        <a:xfrm xmlns:a="http://schemas.openxmlformats.org/drawingml/2006/main">
          <a:off x="4231164" y="1486466"/>
          <a:ext cx="475554" cy="182645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0.78568</cdr:x>
      <cdr:y>0.37293</cdr:y>
    </cdr:from>
    <cdr:to>
      <cdr:x>0.8869</cdr:x>
      <cdr:y>0.38929</cdr:y>
    </cdr:to>
    <cdr:cxnSp macro="">
      <cdr:nvCxnSpPr>
        <cdr:cNvPr id="14" name="Gerade Verbindung mit Pfeil 13"/>
        <cdr:cNvCxnSpPr/>
      </cdr:nvCxnSpPr>
      <cdr:spPr bwMode="auto">
        <a:xfrm xmlns:a="http://schemas.openxmlformats.org/drawingml/2006/main">
          <a:off x="4460231" y="1971439"/>
          <a:ext cx="574616" cy="86485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0.78544</cdr:x>
      <cdr:y>0.55966</cdr:y>
    </cdr:from>
    <cdr:to>
      <cdr:x>0.8849</cdr:x>
      <cdr:y>0.57602</cdr:y>
    </cdr:to>
    <cdr:cxnSp macro="">
      <cdr:nvCxnSpPr>
        <cdr:cNvPr id="18" name="Gerade Verbindung mit Pfeil 17"/>
        <cdr:cNvCxnSpPr/>
      </cdr:nvCxnSpPr>
      <cdr:spPr bwMode="auto">
        <a:xfrm xmlns:a="http://schemas.openxmlformats.org/drawingml/2006/main" flipV="1">
          <a:off x="4458836" y="2958598"/>
          <a:ext cx="564681" cy="86485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0.74205</cdr:x>
      <cdr:y>0.636</cdr:y>
    </cdr:from>
    <cdr:to>
      <cdr:x>0.82582</cdr:x>
      <cdr:y>0.67054</cdr:y>
    </cdr:to>
    <cdr:cxnSp macro="">
      <cdr:nvCxnSpPr>
        <cdr:cNvPr id="20" name="Gerade Verbindung mit Pfeil 19"/>
        <cdr:cNvCxnSpPr/>
      </cdr:nvCxnSpPr>
      <cdr:spPr bwMode="auto">
        <a:xfrm xmlns:a="http://schemas.openxmlformats.org/drawingml/2006/main" flipV="1">
          <a:off x="4212548" y="3362126"/>
          <a:ext cx="475554" cy="182591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0.67398</cdr:x>
      <cdr:y>0.69881</cdr:y>
    </cdr:from>
    <cdr:to>
      <cdr:x>0.73332</cdr:x>
      <cdr:y>0.74245</cdr:y>
    </cdr:to>
    <cdr:cxnSp macro="">
      <cdr:nvCxnSpPr>
        <cdr:cNvPr id="22" name="Gerade Verbindung mit Pfeil 21"/>
        <cdr:cNvCxnSpPr/>
      </cdr:nvCxnSpPr>
      <cdr:spPr bwMode="auto">
        <a:xfrm xmlns:a="http://schemas.openxmlformats.org/drawingml/2006/main" flipV="1">
          <a:off x="3826121" y="3694197"/>
          <a:ext cx="336867" cy="230697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0.58893</cdr:x>
      <cdr:y>0.74062</cdr:y>
    </cdr:from>
    <cdr:to>
      <cdr:x>0.6215</cdr:x>
      <cdr:y>0.78919</cdr:y>
    </cdr:to>
    <cdr:cxnSp macro="">
      <cdr:nvCxnSpPr>
        <cdr:cNvPr id="24" name="Gerade Verbindung mit Pfeil 23"/>
        <cdr:cNvCxnSpPr/>
      </cdr:nvCxnSpPr>
      <cdr:spPr bwMode="auto">
        <a:xfrm xmlns:a="http://schemas.openxmlformats.org/drawingml/2006/main" flipV="1">
          <a:off x="3343275" y="3915172"/>
          <a:ext cx="184906" cy="256778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0.49261</cdr:x>
      <cdr:y>0.74567</cdr:y>
    </cdr:from>
    <cdr:to>
      <cdr:x>0.49261</cdr:x>
      <cdr:y>0.80385</cdr:y>
    </cdr:to>
    <cdr:cxnSp macro="">
      <cdr:nvCxnSpPr>
        <cdr:cNvPr id="26" name="Gerade Verbindung mit Pfeil 25"/>
        <cdr:cNvCxnSpPr/>
      </cdr:nvCxnSpPr>
      <cdr:spPr bwMode="auto">
        <a:xfrm xmlns:a="http://schemas.openxmlformats.org/drawingml/2006/main" flipH="1" flipV="1">
          <a:off x="2796490" y="3941873"/>
          <a:ext cx="0" cy="307561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0.36825</cdr:x>
      <cdr:y>0.73937</cdr:y>
    </cdr:from>
    <cdr:to>
      <cdr:x>0.39792</cdr:x>
      <cdr:y>0.78846</cdr:y>
    </cdr:to>
    <cdr:cxnSp macro="">
      <cdr:nvCxnSpPr>
        <cdr:cNvPr id="28" name="Gerade Verbindung mit Pfeil 27"/>
        <cdr:cNvCxnSpPr/>
      </cdr:nvCxnSpPr>
      <cdr:spPr bwMode="auto">
        <a:xfrm xmlns:a="http://schemas.openxmlformats.org/drawingml/2006/main" flipH="1" flipV="1">
          <a:off x="2090498" y="3908569"/>
          <a:ext cx="168434" cy="259508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0.25165</cdr:x>
      <cdr:y>0.69939</cdr:y>
    </cdr:from>
    <cdr:to>
      <cdr:x>0.30924</cdr:x>
      <cdr:y>0.74303</cdr:y>
    </cdr:to>
    <cdr:cxnSp macro="">
      <cdr:nvCxnSpPr>
        <cdr:cNvPr id="30" name="Gerade Verbindung mit Pfeil 29"/>
        <cdr:cNvCxnSpPr/>
      </cdr:nvCxnSpPr>
      <cdr:spPr bwMode="auto">
        <a:xfrm xmlns:a="http://schemas.openxmlformats.org/drawingml/2006/main" flipH="1" flipV="1">
          <a:off x="1428604" y="3697219"/>
          <a:ext cx="326933" cy="230697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0.16107</cdr:x>
      <cdr:y>0.63784</cdr:y>
    </cdr:from>
    <cdr:to>
      <cdr:x>0.24285</cdr:x>
      <cdr:y>0.67055</cdr:y>
    </cdr:to>
    <cdr:cxnSp macro="">
      <cdr:nvCxnSpPr>
        <cdr:cNvPr id="32" name="Gerade Verbindung mit Pfeil 31"/>
        <cdr:cNvCxnSpPr/>
      </cdr:nvCxnSpPr>
      <cdr:spPr bwMode="auto">
        <a:xfrm xmlns:a="http://schemas.openxmlformats.org/drawingml/2006/main" flipH="1" flipV="1">
          <a:off x="914400" y="3371850"/>
          <a:ext cx="464247" cy="172938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0.1057</cdr:x>
      <cdr:y>0.56216</cdr:y>
    </cdr:from>
    <cdr:to>
      <cdr:x>0.20413</cdr:x>
      <cdr:y>0.57781</cdr:y>
    </cdr:to>
    <cdr:cxnSp macro="">
      <cdr:nvCxnSpPr>
        <cdr:cNvPr id="34" name="Gerade Verbindung mit Pfeil 33"/>
        <cdr:cNvCxnSpPr/>
      </cdr:nvCxnSpPr>
      <cdr:spPr bwMode="auto">
        <a:xfrm xmlns:a="http://schemas.openxmlformats.org/drawingml/2006/main" flipH="1" flipV="1">
          <a:off x="600075" y="2971800"/>
          <a:ext cx="558739" cy="82720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0.08725</cdr:x>
      <cdr:y>0.47568</cdr:y>
    </cdr:from>
    <cdr:to>
      <cdr:x>0.19242</cdr:x>
      <cdr:y>0.47601</cdr:y>
    </cdr:to>
    <cdr:cxnSp macro="">
      <cdr:nvCxnSpPr>
        <cdr:cNvPr id="36" name="Gerade Verbindung mit Pfeil 35"/>
        <cdr:cNvCxnSpPr/>
      </cdr:nvCxnSpPr>
      <cdr:spPr bwMode="auto">
        <a:xfrm xmlns:a="http://schemas.openxmlformats.org/drawingml/2006/main" flipH="1" flipV="1">
          <a:off x="495300" y="2514600"/>
          <a:ext cx="597050" cy="1767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0.1031</cdr:x>
      <cdr:y>0.37294</cdr:y>
    </cdr:from>
    <cdr:to>
      <cdr:x>0.20083</cdr:x>
      <cdr:y>0.38931</cdr:y>
    </cdr:to>
    <cdr:cxnSp macro="">
      <cdr:nvCxnSpPr>
        <cdr:cNvPr id="38" name="Gerade Verbindung mit Pfeil 37"/>
        <cdr:cNvCxnSpPr/>
      </cdr:nvCxnSpPr>
      <cdr:spPr bwMode="auto">
        <a:xfrm xmlns:a="http://schemas.openxmlformats.org/drawingml/2006/main" flipH="1">
          <a:off x="585313" y="1971483"/>
          <a:ext cx="554803" cy="86538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0.16263</cdr:x>
      <cdr:y>0.27758</cdr:y>
    </cdr:from>
    <cdr:to>
      <cdr:x>0.24465</cdr:x>
      <cdr:y>0.31394</cdr:y>
    </cdr:to>
    <cdr:cxnSp macro="">
      <cdr:nvCxnSpPr>
        <cdr:cNvPr id="40" name="Gerade Verbindung mit Pfeil 39"/>
        <cdr:cNvCxnSpPr/>
      </cdr:nvCxnSpPr>
      <cdr:spPr bwMode="auto">
        <a:xfrm xmlns:a="http://schemas.openxmlformats.org/drawingml/2006/main" flipH="1">
          <a:off x="923246" y="1467382"/>
          <a:ext cx="465620" cy="192213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0.25168</cdr:x>
      <cdr:y>0.2036</cdr:y>
    </cdr:from>
    <cdr:to>
      <cdr:x>0.31376</cdr:x>
      <cdr:y>0.25405</cdr:y>
    </cdr:to>
    <cdr:cxnSp macro="">
      <cdr:nvCxnSpPr>
        <cdr:cNvPr id="42" name="Gerade Verbindung mit Pfeil 41"/>
        <cdr:cNvCxnSpPr/>
      </cdr:nvCxnSpPr>
      <cdr:spPr bwMode="auto">
        <a:xfrm xmlns:a="http://schemas.openxmlformats.org/drawingml/2006/main" flipH="1">
          <a:off x="1428751" y="1076325"/>
          <a:ext cx="352424" cy="266700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0.36502</cdr:x>
      <cdr:y>0.15856</cdr:y>
    </cdr:from>
    <cdr:to>
      <cdr:x>0.39597</cdr:x>
      <cdr:y>0.21475</cdr:y>
    </cdr:to>
    <cdr:cxnSp macro="">
      <cdr:nvCxnSpPr>
        <cdr:cNvPr id="44" name="Gerade Verbindung mit Pfeil 43"/>
        <cdr:cNvCxnSpPr/>
      </cdr:nvCxnSpPr>
      <cdr:spPr bwMode="auto">
        <a:xfrm xmlns:a="http://schemas.openxmlformats.org/drawingml/2006/main" flipH="1">
          <a:off x="2072183" y="838200"/>
          <a:ext cx="175717" cy="297059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0.49273</cdr:x>
      <cdr:y>0.14816</cdr:y>
    </cdr:from>
    <cdr:to>
      <cdr:x>0.49273</cdr:x>
      <cdr:y>0.20634</cdr:y>
    </cdr:to>
    <cdr:cxnSp macro="">
      <cdr:nvCxnSpPr>
        <cdr:cNvPr id="46" name="Gerade Verbindung mit Pfeil 45"/>
        <cdr:cNvCxnSpPr/>
      </cdr:nvCxnSpPr>
      <cdr:spPr bwMode="auto">
        <a:xfrm xmlns:a="http://schemas.openxmlformats.org/drawingml/2006/main">
          <a:off x="2797167" y="783220"/>
          <a:ext cx="0" cy="307561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0.80287</cdr:x>
      <cdr:y>0.47449</cdr:y>
    </cdr:from>
    <cdr:to>
      <cdr:x>0.90323</cdr:x>
      <cdr:y>0.47554</cdr:y>
    </cdr:to>
    <cdr:cxnSp macro="">
      <cdr:nvCxnSpPr>
        <cdr:cNvPr id="48" name="Gerade Verbindung mit Pfeil 47"/>
        <cdr:cNvCxnSpPr/>
      </cdr:nvCxnSpPr>
      <cdr:spPr bwMode="auto">
        <a:xfrm xmlns:a="http://schemas.openxmlformats.org/drawingml/2006/main">
          <a:off x="4557805" y="2508357"/>
          <a:ext cx="569733" cy="5551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0.50687</cdr:x>
      <cdr:y>0.40006</cdr:y>
    </cdr:from>
    <cdr:to>
      <cdr:x>0.6843</cdr:x>
      <cdr:y>0.48468</cdr:y>
    </cdr:to>
    <cdr:sp macro="" textlink="">
      <cdr:nvSpPr>
        <cdr:cNvPr id="49" name="Textfeld 48"/>
        <cdr:cNvSpPr txBox="1"/>
      </cdr:nvSpPr>
      <cdr:spPr>
        <a:xfrm xmlns:a="http://schemas.openxmlformats.org/drawingml/2006/main">
          <a:off x="2737440" y="2114892"/>
          <a:ext cx="958261" cy="447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de-DE" sz="1300" i="0">
              <a:latin typeface="Times New Roman" pitchFamily="18" charset="0"/>
              <a:cs typeface="Times New Roman" pitchFamily="18" charset="0"/>
            </a:rPr>
            <a:t>Schwerpunkt </a:t>
          </a:r>
        </a:p>
        <a:p xmlns:a="http://schemas.openxmlformats.org/drawingml/2006/main">
          <a:r>
            <a:rPr lang="de-DE" sz="1300" i="0">
              <a:latin typeface="Times New Roman" pitchFamily="18" charset="0"/>
              <a:cs typeface="Times New Roman" pitchFamily="18" charset="0"/>
            </a:rPr>
            <a:t>der Erde</a:t>
          </a:r>
        </a:p>
      </cdr:txBody>
    </cdr:sp>
  </cdr:relSizeAnchor>
  <cdr:relSizeAnchor xmlns:cdr="http://schemas.openxmlformats.org/drawingml/2006/chartDrawing">
    <cdr:from>
      <cdr:x>0.17278</cdr:x>
      <cdr:y>0.08182</cdr:y>
    </cdr:from>
    <cdr:to>
      <cdr:x>0.32286</cdr:x>
      <cdr:y>0.14182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42976" y="428625"/>
          <a:ext cx="8191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0.05705</cdr:x>
      <cdr:y>0.49053</cdr:y>
    </cdr:from>
    <cdr:to>
      <cdr:x>0.20811</cdr:x>
      <cdr:y>0.55495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308109" y="2593126"/>
          <a:ext cx="815842" cy="34054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de-DE" sz="1100">
              <a:latin typeface="Times New Roman" pitchFamily="18" charset="0"/>
              <a:cs typeface="Times New Roman" pitchFamily="18" charset="0"/>
            </a:rPr>
            <a:t>Mond auf </a:t>
          </a:r>
        </a:p>
        <a:p xmlns:a="http://schemas.openxmlformats.org/drawingml/2006/main">
          <a:r>
            <a:rPr lang="de-DE" sz="1100">
              <a:latin typeface="Times New Roman" pitchFamily="18" charset="0"/>
              <a:cs typeface="Times New Roman" pitchFamily="18" charset="0"/>
            </a:rPr>
            <a:t>der </a:t>
          </a:r>
          <a:r>
            <a:rPr lang="de-DE" sz="1100" b="1" i="1">
              <a:latin typeface="Times New Roman" pitchFamily="18" charset="0"/>
              <a:cs typeface="Times New Roman" pitchFamily="18" charset="0"/>
            </a:rPr>
            <a:t>x</a:t>
          </a:r>
          <a:r>
            <a:rPr lang="de-DE" sz="1100">
              <a:latin typeface="Times New Roman" pitchFamily="18" charset="0"/>
              <a:cs typeface="Times New Roman" pitchFamily="18" charset="0"/>
            </a:rPr>
            <a:t>-Achse </a:t>
          </a:r>
        </a:p>
      </cdr:txBody>
    </cdr:sp>
  </cdr:relSizeAnchor>
  <cdr:relSizeAnchor xmlns:cdr="http://schemas.openxmlformats.org/drawingml/2006/chartDrawing">
    <cdr:from>
      <cdr:x>0.31557</cdr:x>
      <cdr:y>0.54801</cdr:y>
    </cdr:from>
    <cdr:to>
      <cdr:x>0.41806</cdr:x>
      <cdr:y>0.54801</cdr:y>
    </cdr:to>
    <cdr:cxnSp macro="">
      <cdr:nvCxnSpPr>
        <cdr:cNvPr id="6" name="Gerade Verbindung 5"/>
        <cdr:cNvCxnSpPr/>
      </cdr:nvCxnSpPr>
      <cdr:spPr>
        <a:xfrm xmlns:a="http://schemas.openxmlformats.org/drawingml/2006/main" flipV="1">
          <a:off x="1791444" y="2896968"/>
          <a:ext cx="581825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0.41806</cdr:x>
      <cdr:y>0.53391</cdr:y>
    </cdr:from>
    <cdr:to>
      <cdr:x>0.41806</cdr:x>
      <cdr:y>0.55849</cdr:y>
    </cdr:to>
    <cdr:cxnSp macro="">
      <cdr:nvCxnSpPr>
        <cdr:cNvPr id="17" name="Gerade Verbindung 16"/>
        <cdr:cNvCxnSpPr/>
      </cdr:nvCxnSpPr>
      <cdr:spPr>
        <a:xfrm xmlns:a="http://schemas.openxmlformats.org/drawingml/2006/main">
          <a:off x="2373269" y="2822474"/>
          <a:ext cx="0" cy="129939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0.31545</cdr:x>
      <cdr:y>0.53545</cdr:y>
    </cdr:from>
    <cdr:to>
      <cdr:x>0.31545</cdr:x>
      <cdr:y>0.55849</cdr:y>
    </cdr:to>
    <cdr:cxnSp macro="">
      <cdr:nvCxnSpPr>
        <cdr:cNvPr id="37" name="Gerade Verbindung 36"/>
        <cdr:cNvCxnSpPr/>
      </cdr:nvCxnSpPr>
      <cdr:spPr>
        <a:xfrm xmlns:a="http://schemas.openxmlformats.org/drawingml/2006/main">
          <a:off x="1790775" y="2830615"/>
          <a:ext cx="0" cy="121798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0.29273</cdr:x>
      <cdr:y>0.48417</cdr:y>
    </cdr:from>
    <cdr:to>
      <cdr:x>0.50088</cdr:x>
      <cdr:y>0.61802</cdr:y>
    </cdr:to>
    <cdr:sp macro="" textlink="">
      <cdr:nvSpPr>
        <cdr:cNvPr id="41" name="Textfeld 40"/>
        <cdr:cNvSpPr txBox="1"/>
      </cdr:nvSpPr>
      <cdr:spPr>
        <a:xfrm xmlns:a="http://schemas.openxmlformats.org/drawingml/2006/main">
          <a:off x="1580939" y="2559504"/>
          <a:ext cx="1124161" cy="70758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txBody>
        <a:bodyPr xmlns:a="http://schemas.openxmlformats.org/drawingml/2006/main" vertOverflow="clip" wrap="square" lIns="36000" tIns="36000" rIns="36000" bIns="0" rtlCol="0"/>
        <a:lstStyle xmlns:a="http://schemas.openxmlformats.org/drawingml/2006/main"/>
        <a:p xmlns:a="http://schemas.openxmlformats.org/drawingml/2006/main">
          <a:r>
            <a:rPr lang="de-DE" sz="1100"/>
            <a:t> </a:t>
          </a:r>
          <a:r>
            <a:rPr lang="de-DE" sz="1200"/>
            <a:t>Pfeile:</a:t>
          </a:r>
        </a:p>
        <a:p xmlns:a="http://schemas.openxmlformats.org/drawingml/2006/main">
          <a:endParaRPr lang="de-DE" sz="1100"/>
        </a:p>
        <a:p xmlns:a="http://schemas.openxmlformats.org/drawingml/2006/main">
          <a:r>
            <a:rPr lang="de-DE" sz="1100"/>
            <a:t> </a:t>
          </a:r>
          <a:r>
            <a:rPr lang="de-DE" sz="1200"/>
            <a:t>0,000001 N/kg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573860</xdr:colOff>
      <xdr:row>1</xdr:row>
      <xdr:rowOff>47623</xdr:rowOff>
    </xdr:from>
    <xdr:to>
      <xdr:col>14</xdr:col>
      <xdr:colOff>9525</xdr:colOff>
      <xdr:row>24</xdr:row>
      <xdr:rowOff>76199</xdr:rowOff>
    </xdr:to>
    <xdr:grpSp>
      <xdr:nvGrpSpPr>
        <xdr:cNvPr id="31" name="Gruppieren 30"/>
        <xdr:cNvGrpSpPr/>
      </xdr:nvGrpSpPr>
      <xdr:grpSpPr>
        <a:xfrm>
          <a:off x="2469335" y="219073"/>
          <a:ext cx="6636565" cy="3762376"/>
          <a:chOff x="2974160" y="104773"/>
          <a:chExt cx="7055665" cy="3771901"/>
        </a:xfrm>
      </xdr:grpSpPr>
      <xdr:graphicFrame macro="">
        <xdr:nvGraphicFramePr>
          <xdr:cNvPr id="3" name="Chart 26"/>
          <xdr:cNvGraphicFramePr>
            <a:graphicFrameLocks/>
          </xdr:cNvGraphicFramePr>
        </xdr:nvGraphicFramePr>
        <xdr:xfrm>
          <a:off x="2974160" y="104773"/>
          <a:ext cx="7055665" cy="37719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Oval 32"/>
          <xdr:cNvSpPr>
            <a:spLocks noChangeAspect="1" noChangeArrowheads="1"/>
          </xdr:cNvSpPr>
        </xdr:nvSpPr>
        <xdr:spPr bwMode="auto">
          <a:xfrm>
            <a:off x="7741347" y="2969197"/>
            <a:ext cx="211550" cy="183578"/>
          </a:xfrm>
          <a:prstGeom prst="ellipse">
            <a:avLst/>
          </a:prstGeom>
          <a:solidFill>
            <a:srgbClr val="FFFFFF"/>
          </a:solidFill>
          <a:ln w="9525" cap="rnd">
            <a:solidFill>
              <a:srgbClr val="FFC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Akkord 22"/>
          <xdr:cNvSpPr/>
        </xdr:nvSpPr>
        <xdr:spPr bwMode="auto">
          <a:xfrm rot="1241030">
            <a:off x="6375768" y="2964937"/>
            <a:ext cx="166127" cy="173619"/>
          </a:xfrm>
          <a:prstGeom prst="chord">
            <a:avLst/>
          </a:prstGeom>
          <a:solidFill>
            <a:srgbClr val="FFFF00"/>
          </a:solidFill>
          <a:ln w="12700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DE" sz="1100"/>
          </a:p>
        </xdr:txBody>
      </xdr:sp>
      <xdr:sp macro="" textlink="">
        <xdr:nvSpPr>
          <xdr:cNvPr id="24" name="Akkord 23"/>
          <xdr:cNvSpPr/>
        </xdr:nvSpPr>
        <xdr:spPr bwMode="auto">
          <a:xfrm rot="12041030">
            <a:off x="8983824" y="2986719"/>
            <a:ext cx="154853" cy="166257"/>
          </a:xfrm>
          <a:prstGeom prst="chord">
            <a:avLst/>
          </a:prstGeom>
          <a:solidFill>
            <a:srgbClr val="FFFF00"/>
          </a:solidFill>
          <a:ln w="12700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DE" sz="1100"/>
          </a:p>
        </xdr:txBody>
      </xdr:sp>
      <xdr:sp macro="" textlink="">
        <xdr:nvSpPr>
          <xdr:cNvPr id="28" name="Ellipse 27"/>
          <xdr:cNvSpPr/>
        </xdr:nvSpPr>
        <xdr:spPr bwMode="auto">
          <a:xfrm>
            <a:off x="4752567" y="2962275"/>
            <a:ext cx="180975" cy="190500"/>
          </a:xfrm>
          <a:prstGeom prst="ellipse">
            <a:avLst/>
          </a:prstGeom>
          <a:solidFill>
            <a:srgbClr val="FFFF00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13</xdr:col>
      <xdr:colOff>180976</xdr:colOff>
      <xdr:row>43</xdr:row>
      <xdr:rowOff>123825</xdr:rowOff>
    </xdr:from>
    <xdr:to>
      <xdr:col>20</xdr:col>
      <xdr:colOff>666750</xdr:colOff>
      <xdr:row>62</xdr:row>
      <xdr:rowOff>38100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190501</xdr:colOff>
      <xdr:row>63</xdr:row>
      <xdr:rowOff>19050</xdr:rowOff>
    </xdr:from>
    <xdr:to>
      <xdr:col>20</xdr:col>
      <xdr:colOff>733426</xdr:colOff>
      <xdr:row>81</xdr:row>
      <xdr:rowOff>95250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171450</xdr:colOff>
      <xdr:row>82</xdr:row>
      <xdr:rowOff>47625</xdr:rowOff>
    </xdr:from>
    <xdr:to>
      <xdr:col>20</xdr:col>
      <xdr:colOff>752475</xdr:colOff>
      <xdr:row>100</xdr:row>
      <xdr:rowOff>123825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0.08863</cdr:x>
      <cdr:y>0.84091</cdr:y>
    </cdr:from>
    <cdr:to>
      <cdr:x>0.97975</cdr:x>
      <cdr:y>0.96456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588190" y="3163820"/>
          <a:ext cx="5913985" cy="465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de-DE" sz="1100"/>
            <a:t>                     7.7. Vollmond                       15.7. Halbmond              22.7.</a:t>
          </a:r>
          <a:r>
            <a:rPr lang="de-DE" sz="1100" baseline="0"/>
            <a:t> Neumond         28.7. Halbmond</a:t>
          </a:r>
        </a:p>
        <a:p xmlns:a="http://schemas.openxmlformats.org/drawingml/2006/main">
          <a:r>
            <a:rPr lang="de-DE" sz="1100" baseline="0"/>
            <a:t>                      im Apogäum</a:t>
          </a:r>
          <a:r>
            <a:rPr lang="de-DE" sz="1100"/>
            <a:t>                                                                 fast im Perigäum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K224"/>
  <sheetViews>
    <sheetView workbookViewId="0">
      <selection activeCell="J35" sqref="J35"/>
    </sheetView>
  </sheetViews>
  <sheetFormatPr baseColWidth="10" defaultRowHeight="12.75" x14ac:dyDescent="0.2"/>
  <cols>
    <col min="1" max="1" width="4" customWidth="1"/>
    <col min="2" max="2" width="14.7109375" customWidth="1"/>
    <col min="3" max="3" width="9.7109375" customWidth="1"/>
    <col min="4" max="4" width="12.42578125" customWidth="1"/>
    <col min="5" max="5" width="11.28515625" customWidth="1"/>
    <col min="6" max="6" width="10.28515625" customWidth="1"/>
    <col min="7" max="7" width="11.7109375" customWidth="1"/>
    <col min="8" max="8" width="11.28515625" customWidth="1"/>
    <col min="9" max="9" width="10.5703125" customWidth="1"/>
    <col min="10" max="10" width="10.85546875" customWidth="1"/>
    <col min="11" max="11" width="8.42578125" customWidth="1"/>
    <col min="12" max="12" width="7.5703125" customWidth="1"/>
    <col min="13" max="13" width="10.140625" customWidth="1"/>
    <col min="16" max="16" width="14.140625" bestFit="1" customWidth="1"/>
    <col min="18" max="18" width="14.7109375" customWidth="1"/>
    <col min="19" max="19" width="12.28515625" customWidth="1"/>
    <col min="20" max="20" width="6.85546875" customWidth="1"/>
    <col min="21" max="22" width="5.5703125" customWidth="1"/>
    <col min="23" max="23" width="7.5703125" customWidth="1"/>
    <col min="24" max="24" width="5.5703125" customWidth="1"/>
    <col min="25" max="25" width="6.7109375" customWidth="1"/>
  </cols>
  <sheetData>
    <row r="1" spans="1:37" x14ac:dyDescent="0.2">
      <c r="A1" s="282" t="s">
        <v>87</v>
      </c>
      <c r="B1" s="283"/>
      <c r="C1" s="283"/>
      <c r="D1" s="283"/>
      <c r="E1" s="283"/>
      <c r="F1" s="283"/>
      <c r="G1" s="56"/>
      <c r="H1" s="56"/>
      <c r="I1" s="59"/>
      <c r="J1" s="59"/>
      <c r="K1" s="59"/>
      <c r="L1" s="59"/>
      <c r="M1" s="59"/>
      <c r="N1" s="59"/>
    </row>
    <row r="2" spans="1:37" ht="15.75" thickBot="1" x14ac:dyDescent="0.3">
      <c r="A2" s="284" t="s">
        <v>65</v>
      </c>
      <c r="B2" s="285"/>
      <c r="C2" s="285"/>
      <c r="D2" s="285"/>
      <c r="E2" s="285"/>
      <c r="F2" s="54"/>
      <c r="G2" s="54"/>
      <c r="H2" s="54"/>
      <c r="I2" s="112"/>
      <c r="J2" s="140"/>
      <c r="K2" s="129"/>
      <c r="L2" s="130"/>
      <c r="M2" s="48"/>
      <c r="N2" s="48"/>
      <c r="O2" s="48"/>
      <c r="P2" s="44"/>
      <c r="Q2" s="44"/>
      <c r="R2" s="44"/>
      <c r="S2" s="44"/>
      <c r="T2" s="44"/>
      <c r="U2" s="44"/>
      <c r="V2" s="47"/>
      <c r="W2" s="44"/>
      <c r="X2" s="45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7" ht="15.75" thickBot="1" x14ac:dyDescent="0.3">
      <c r="A3" s="286" t="s">
        <v>7</v>
      </c>
      <c r="B3" s="283"/>
      <c r="C3" s="283"/>
      <c r="D3" s="56"/>
      <c r="E3" s="56"/>
      <c r="F3" s="56"/>
      <c r="G3" s="56"/>
      <c r="H3" s="329" t="s">
        <v>59</v>
      </c>
      <c r="I3" s="8"/>
      <c r="J3" s="8"/>
      <c r="K3" s="131"/>
      <c r="L3" s="114"/>
      <c r="M3" s="114"/>
      <c r="N3" s="114"/>
      <c r="O3" s="141"/>
      <c r="P3" s="48"/>
      <c r="Q3" s="48"/>
      <c r="R3" s="48"/>
      <c r="S3" s="48"/>
      <c r="T3" s="48"/>
      <c r="U3" s="48"/>
      <c r="V3" s="8"/>
      <c r="W3" s="8"/>
      <c r="X3" s="8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</row>
    <row r="4" spans="1:37" x14ac:dyDescent="0.2">
      <c r="A4" s="329" t="s">
        <v>80</v>
      </c>
      <c r="B4" s="313" t="s">
        <v>21</v>
      </c>
      <c r="C4" s="316" t="s">
        <v>23</v>
      </c>
      <c r="D4" s="319" t="s">
        <v>4</v>
      </c>
      <c r="E4" s="321" t="s">
        <v>24</v>
      </c>
      <c r="F4" s="323" t="s">
        <v>2</v>
      </c>
      <c r="G4" s="326" t="s">
        <v>59</v>
      </c>
      <c r="H4" s="330" t="s">
        <v>62</v>
      </c>
      <c r="I4" s="48"/>
      <c r="J4" s="17"/>
      <c r="K4" s="48"/>
      <c r="L4" s="133"/>
      <c r="M4" s="44"/>
      <c r="N4" s="44"/>
      <c r="O4" s="8"/>
      <c r="P4" s="48"/>
      <c r="Q4" s="153"/>
      <c r="R4" s="153"/>
      <c r="S4" s="48"/>
      <c r="T4" s="48"/>
      <c r="U4" s="48"/>
      <c r="V4" s="41"/>
      <c r="W4" s="8"/>
      <c r="X4" s="8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</row>
    <row r="5" spans="1:37" ht="15" x14ac:dyDescent="0.25">
      <c r="A5" s="324" t="s">
        <v>22</v>
      </c>
      <c r="B5" s="314" t="s">
        <v>51</v>
      </c>
      <c r="C5" s="317" t="s">
        <v>25</v>
      </c>
      <c r="D5" s="320" t="s">
        <v>9</v>
      </c>
      <c r="E5" s="322" t="s">
        <v>6</v>
      </c>
      <c r="F5" s="324" t="s">
        <v>3</v>
      </c>
      <c r="G5" s="327" t="s">
        <v>61</v>
      </c>
      <c r="H5" s="330" t="s">
        <v>63</v>
      </c>
      <c r="I5" s="142"/>
      <c r="J5" s="48"/>
      <c r="K5" s="48"/>
      <c r="L5" s="44"/>
      <c r="M5" s="8"/>
      <c r="N5" s="8"/>
      <c r="O5" s="8"/>
      <c r="P5" s="48"/>
      <c r="Q5" s="48"/>
      <c r="R5" s="154"/>
      <c r="S5" s="154"/>
      <c r="T5" s="120"/>
      <c r="U5" s="120"/>
      <c r="V5" s="48"/>
      <c r="W5" s="41"/>
      <c r="X5" s="8"/>
      <c r="Y5" s="8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1:37" ht="15.75" thickBot="1" x14ac:dyDescent="0.3">
      <c r="A6" s="331"/>
      <c r="B6" s="315" t="s">
        <v>8</v>
      </c>
      <c r="C6" s="318" t="s">
        <v>26</v>
      </c>
      <c r="D6" s="315"/>
      <c r="E6" s="318" t="s">
        <v>5</v>
      </c>
      <c r="F6" s="325" t="s">
        <v>29</v>
      </c>
      <c r="G6" s="328" t="s">
        <v>60</v>
      </c>
      <c r="H6" s="318" t="s">
        <v>64</v>
      </c>
      <c r="I6" s="27"/>
      <c r="J6" s="27"/>
      <c r="K6" s="17"/>
      <c r="L6" s="142"/>
      <c r="M6" s="143"/>
      <c r="N6" s="8"/>
      <c r="O6" s="8"/>
      <c r="P6" s="48"/>
      <c r="Q6" s="48"/>
      <c r="R6" s="155"/>
      <c r="S6" s="148"/>
      <c r="T6" s="79"/>
      <c r="U6" s="139"/>
      <c r="V6" s="48"/>
      <c r="W6" s="41"/>
      <c r="X6" s="8"/>
      <c r="Y6" s="8"/>
      <c r="Z6" s="44"/>
      <c r="AA6" s="44"/>
      <c r="AB6" s="44"/>
      <c r="AC6" s="8"/>
      <c r="AD6" s="134"/>
      <c r="AE6" s="17"/>
      <c r="AF6" s="17"/>
      <c r="AG6" s="17"/>
      <c r="AH6" s="134"/>
      <c r="AI6" s="17"/>
      <c r="AJ6" s="17"/>
    </row>
    <row r="7" spans="1:37" ht="15.75" x14ac:dyDescent="0.25">
      <c r="A7" s="196">
        <f>1+19/24+38/(24*60)</f>
        <v>1.8180555555555553</v>
      </c>
      <c r="B7" s="97">
        <v>39965.818055555559</v>
      </c>
      <c r="C7" s="98"/>
      <c r="D7" s="49">
        <v>39966.040972222225</v>
      </c>
      <c r="E7" s="96"/>
      <c r="F7" s="19">
        <f>(D7-B7)*24</f>
        <v>5.3499999999767169</v>
      </c>
      <c r="G7" s="174"/>
      <c r="H7" s="176"/>
      <c r="I7" s="27"/>
      <c r="J7" s="27"/>
      <c r="K7" s="27"/>
      <c r="L7" s="79"/>
      <c r="M7" s="144"/>
      <c r="N7" s="63"/>
      <c r="O7" s="63"/>
      <c r="P7" s="48"/>
      <c r="Q7" s="79"/>
      <c r="R7" s="149"/>
      <c r="S7" s="63"/>
      <c r="T7" s="63"/>
      <c r="U7" s="139"/>
      <c r="V7" s="48"/>
      <c r="W7" s="41"/>
      <c r="X7" s="8"/>
      <c r="Y7" s="8"/>
      <c r="Z7" s="44"/>
      <c r="AA7" s="44"/>
      <c r="AB7" s="44"/>
      <c r="AC7" s="17"/>
      <c r="AD7" s="17"/>
      <c r="AE7" s="17"/>
      <c r="AF7" s="17"/>
      <c r="AG7" s="17"/>
      <c r="AH7" s="17"/>
      <c r="AI7" s="150"/>
      <c r="AJ7" s="238"/>
      <c r="AK7" s="3"/>
    </row>
    <row r="8" spans="1:37" x14ac:dyDescent="0.2">
      <c r="A8" s="197">
        <f>A7+1.035</f>
        <v>2.8530555555555552</v>
      </c>
      <c r="B8" s="99">
        <v>39966.849305555559</v>
      </c>
      <c r="C8" s="100">
        <f>(B8-B7)*24</f>
        <v>24.75</v>
      </c>
      <c r="D8" s="49">
        <v>39967.088888888888</v>
      </c>
      <c r="E8" s="100">
        <f>(D8-D7)*24</f>
        <v>25.149999999906868</v>
      </c>
      <c r="F8" s="19">
        <f>(D8-B8)*24</f>
        <v>5.7499999998835847</v>
      </c>
      <c r="G8" s="175">
        <f t="shared" ref="G8:G35" si="0">C8-$C$36</f>
        <v>-8.869047618645709E-2</v>
      </c>
      <c r="H8" s="177">
        <f t="shared" ref="H8:H35" si="1">E8-$C$36</f>
        <v>0.31130952372041065</v>
      </c>
      <c r="I8" s="111"/>
      <c r="J8" s="41"/>
      <c r="K8" s="41"/>
      <c r="L8" s="41"/>
      <c r="M8" s="118"/>
      <c r="N8" s="41"/>
      <c r="O8" s="41"/>
      <c r="P8" s="48"/>
      <c r="Q8" s="41"/>
      <c r="R8" s="145"/>
      <c r="S8" s="8"/>
      <c r="T8" s="41"/>
      <c r="U8" s="48"/>
      <c r="V8" s="48"/>
      <c r="W8" s="41"/>
      <c r="X8" s="8"/>
      <c r="Y8" s="8"/>
      <c r="Z8" s="44"/>
      <c r="AA8" s="44"/>
      <c r="AB8" s="151"/>
      <c r="AC8" s="40"/>
      <c r="AD8" s="8"/>
      <c r="AE8" s="8"/>
      <c r="AF8" s="41"/>
      <c r="AG8" s="41"/>
      <c r="AH8" s="44"/>
      <c r="AI8" s="41"/>
      <c r="AJ8" s="49"/>
      <c r="AK8" s="3"/>
    </row>
    <row r="9" spans="1:37" x14ac:dyDescent="0.2">
      <c r="A9" s="197">
        <f t="shared" ref="A9:A35" si="2">A8+1.035</f>
        <v>3.8880555555555549</v>
      </c>
      <c r="B9" s="99">
        <v>39967.881249999999</v>
      </c>
      <c r="C9" s="100">
        <f t="shared" ref="C9:C35" si="3">(B9-B8)*24</f>
        <v>24.766666666546371</v>
      </c>
      <c r="D9" s="49">
        <v>39968.128472222219</v>
      </c>
      <c r="E9" s="100">
        <f>(D9-D8)*24</f>
        <v>24.949999999953434</v>
      </c>
      <c r="F9" s="19">
        <f t="shared" ref="F9:F35" si="4">(D9-B9)*24</f>
        <v>5.9333333332906477</v>
      </c>
      <c r="G9" s="175">
        <f t="shared" si="0"/>
        <v>-7.2023809640086256E-2</v>
      </c>
      <c r="H9" s="177">
        <f t="shared" si="1"/>
        <v>0.11130952376697678</v>
      </c>
      <c r="I9" s="41"/>
      <c r="J9" s="111"/>
      <c r="K9" s="40"/>
      <c r="L9" s="41"/>
      <c r="M9" s="41"/>
      <c r="N9" s="41"/>
      <c r="O9" s="41"/>
      <c r="P9" s="41"/>
      <c r="Q9" s="48"/>
      <c r="R9" s="41"/>
      <c r="S9" s="145"/>
      <c r="T9" s="41"/>
      <c r="U9" s="41"/>
      <c r="V9" s="41"/>
      <c r="W9" s="48"/>
      <c r="X9" s="41"/>
      <c r="Y9" s="8"/>
      <c r="Z9" s="8"/>
      <c r="AA9" s="44"/>
      <c r="AB9" s="44"/>
      <c r="AC9" s="151"/>
      <c r="AD9" s="40"/>
      <c r="AE9" s="8"/>
      <c r="AF9" s="8"/>
      <c r="AG9" s="41"/>
      <c r="AH9" s="41"/>
      <c r="AI9" s="152"/>
      <c r="AJ9" s="41"/>
      <c r="AK9" s="49"/>
    </row>
    <row r="10" spans="1:37" x14ac:dyDescent="0.2">
      <c r="A10" s="197">
        <f t="shared" si="2"/>
        <v>4.9230555555555551</v>
      </c>
      <c r="B10" s="99">
        <v>39968.914583333331</v>
      </c>
      <c r="C10" s="100">
        <f t="shared" si="3"/>
        <v>24.799999999988358</v>
      </c>
      <c r="D10" s="49">
        <v>39969.159722222219</v>
      </c>
      <c r="E10" s="100">
        <f t="shared" ref="E10:E35" si="5">(D10-D9)*24</f>
        <v>24.75</v>
      </c>
      <c r="F10" s="19">
        <f t="shared" si="4"/>
        <v>5.8833333333022892</v>
      </c>
      <c r="G10" s="175">
        <f t="shared" si="0"/>
        <v>-3.8690476198098622E-2</v>
      </c>
      <c r="H10" s="177">
        <f t="shared" si="1"/>
        <v>-8.869047618645709E-2</v>
      </c>
      <c r="I10" s="41"/>
      <c r="J10" s="111"/>
      <c r="K10" s="40"/>
      <c r="L10" s="41"/>
      <c r="M10" s="41"/>
      <c r="N10" s="41"/>
      <c r="O10" s="41"/>
      <c r="P10" s="41"/>
      <c r="Q10" s="48"/>
      <c r="R10" s="41"/>
      <c r="S10" s="145"/>
      <c r="T10" s="41"/>
      <c r="U10" s="41"/>
      <c r="V10" s="41"/>
      <c r="W10" s="48"/>
      <c r="X10" s="41"/>
      <c r="Y10" s="8"/>
      <c r="Z10" s="8"/>
      <c r="AA10" s="44"/>
      <c r="AB10" s="44"/>
      <c r="AC10" s="151"/>
      <c r="AD10" s="40"/>
      <c r="AE10" s="8"/>
      <c r="AF10" s="8"/>
      <c r="AG10" s="41"/>
      <c r="AH10" s="41"/>
      <c r="AI10" s="44"/>
      <c r="AJ10" s="41"/>
      <c r="AK10" s="49"/>
    </row>
    <row r="11" spans="1:37" x14ac:dyDescent="0.2">
      <c r="A11" s="197">
        <f t="shared" si="2"/>
        <v>5.9580555555555552</v>
      </c>
      <c r="B11" s="99">
        <v>39969.948611111111</v>
      </c>
      <c r="C11" s="100">
        <f t="shared" si="3"/>
        <v>24.816666666709352</v>
      </c>
      <c r="D11" s="49">
        <v>39970.18472222222</v>
      </c>
      <c r="E11" s="100">
        <f t="shared" si="5"/>
        <v>24.600000000034925</v>
      </c>
      <c r="F11" s="19">
        <f t="shared" si="4"/>
        <v>5.6666666666278616</v>
      </c>
      <c r="G11" s="175">
        <f t="shared" si="0"/>
        <v>-2.2023809477104805E-2</v>
      </c>
      <c r="H11" s="177">
        <f t="shared" si="1"/>
        <v>-0.23869047615153249</v>
      </c>
      <c r="I11" s="41"/>
      <c r="J11" s="111"/>
      <c r="K11" s="40"/>
      <c r="L11" s="41"/>
      <c r="M11" s="41"/>
      <c r="N11" s="41"/>
      <c r="O11" s="41"/>
      <c r="P11" s="41"/>
      <c r="Q11" s="48"/>
      <c r="R11" s="41"/>
      <c r="S11" s="145"/>
      <c r="T11" s="41"/>
      <c r="U11" s="41"/>
      <c r="V11" s="41"/>
      <c r="W11" s="48"/>
      <c r="X11" s="41"/>
      <c r="Y11" s="8"/>
      <c r="Z11" s="8"/>
      <c r="AA11" s="44"/>
      <c r="AB11" s="44"/>
      <c r="AC11" s="151"/>
      <c r="AD11" s="40"/>
      <c r="AE11" s="8"/>
      <c r="AF11" s="8"/>
      <c r="AG11" s="41"/>
      <c r="AH11" s="41"/>
      <c r="AI11" s="152"/>
      <c r="AJ11" s="41"/>
      <c r="AK11" s="49"/>
    </row>
    <row r="12" spans="1:37" x14ac:dyDescent="0.2">
      <c r="A12" s="197">
        <f t="shared" si="2"/>
        <v>6.9930555555555554</v>
      </c>
      <c r="B12" s="99">
        <v>39970.984027777777</v>
      </c>
      <c r="C12" s="100">
        <f t="shared" si="3"/>
        <v>24.849999999976717</v>
      </c>
      <c r="D12" s="49">
        <v>39971.209722222222</v>
      </c>
      <c r="E12" s="100">
        <f t="shared" si="5"/>
        <v>24.600000000034925</v>
      </c>
      <c r="F12" s="19">
        <f t="shared" si="4"/>
        <v>5.4166666666860692</v>
      </c>
      <c r="G12" s="175">
        <f t="shared" si="0"/>
        <v>1.1309523790259846E-2</v>
      </c>
      <c r="H12" s="177">
        <f t="shared" si="1"/>
        <v>-0.23869047615153249</v>
      </c>
      <c r="I12" s="146"/>
      <c r="J12" s="111"/>
      <c r="K12" s="40"/>
      <c r="L12" s="41"/>
      <c r="M12" s="41"/>
      <c r="N12" s="41"/>
      <c r="O12" s="41"/>
      <c r="P12" s="41"/>
      <c r="Q12" s="48"/>
      <c r="R12" s="41"/>
      <c r="S12" s="145"/>
      <c r="T12" s="41"/>
      <c r="U12" s="41"/>
      <c r="V12" s="41"/>
      <c r="W12" s="48"/>
      <c r="X12" s="41"/>
      <c r="Y12" s="8"/>
      <c r="Z12" s="8"/>
      <c r="AA12" s="44"/>
      <c r="AB12" s="44"/>
      <c r="AC12" s="151"/>
      <c r="AD12" s="40"/>
      <c r="AE12" s="8"/>
      <c r="AF12" s="8"/>
      <c r="AG12" s="41"/>
      <c r="AH12" s="41"/>
      <c r="AI12" s="44"/>
      <c r="AJ12" s="41"/>
      <c r="AK12" s="49"/>
    </row>
    <row r="13" spans="1:37" x14ac:dyDescent="0.2">
      <c r="A13" s="197">
        <f t="shared" si="2"/>
        <v>8.0280555555555555</v>
      </c>
      <c r="B13" s="99">
        <v>39972.019444444442</v>
      </c>
      <c r="C13" s="100">
        <f t="shared" si="3"/>
        <v>24.849999999976717</v>
      </c>
      <c r="D13" s="49">
        <v>39972.236805555556</v>
      </c>
      <c r="E13" s="100">
        <f t="shared" si="5"/>
        <v>24.650000000023283</v>
      </c>
      <c r="F13" s="19">
        <f t="shared" si="4"/>
        <v>5.2166666667326353</v>
      </c>
      <c r="G13" s="175">
        <f t="shared" si="0"/>
        <v>1.1309523790259846E-2</v>
      </c>
      <c r="H13" s="177">
        <f t="shared" si="1"/>
        <v>-0.18869047616317403</v>
      </c>
      <c r="I13" s="41"/>
      <c r="J13" s="111"/>
      <c r="K13" s="40"/>
      <c r="L13" s="41"/>
      <c r="M13" s="41"/>
      <c r="N13" s="41"/>
      <c r="O13" s="41"/>
      <c r="P13" s="41"/>
      <c r="Q13" s="44"/>
      <c r="R13" s="41"/>
      <c r="S13" s="145"/>
      <c r="T13" s="41"/>
      <c r="U13" s="41"/>
      <c r="V13" s="41"/>
      <c r="W13" s="44"/>
      <c r="X13" s="41"/>
      <c r="Y13" s="8"/>
      <c r="Z13" s="8"/>
      <c r="AA13" s="44"/>
      <c r="AB13" s="44"/>
      <c r="AC13" s="151"/>
      <c r="AD13" s="40"/>
      <c r="AE13" s="8"/>
      <c r="AF13" s="8"/>
      <c r="AG13" s="41"/>
      <c r="AH13" s="41"/>
      <c r="AI13" s="152"/>
      <c r="AJ13" s="41"/>
      <c r="AK13" s="49"/>
    </row>
    <row r="14" spans="1:37" x14ac:dyDescent="0.2">
      <c r="A14" s="197">
        <f t="shared" si="2"/>
        <v>9.0630555555555556</v>
      </c>
      <c r="B14" s="99">
        <v>39973.055555555555</v>
      </c>
      <c r="C14" s="100">
        <f t="shared" si="3"/>
        <v>24.866666666697711</v>
      </c>
      <c r="D14" s="49">
        <v>39973.263888888891</v>
      </c>
      <c r="E14" s="100">
        <f t="shared" si="5"/>
        <v>24.650000000023283</v>
      </c>
      <c r="F14" s="19">
        <f t="shared" si="4"/>
        <v>5.0000000000582077</v>
      </c>
      <c r="G14" s="175">
        <f t="shared" si="0"/>
        <v>2.7976190511253662E-2</v>
      </c>
      <c r="H14" s="177">
        <f t="shared" si="1"/>
        <v>-0.18869047616317403</v>
      </c>
      <c r="I14" s="41"/>
      <c r="J14" s="111"/>
      <c r="K14" s="40"/>
      <c r="L14" s="41"/>
      <c r="M14" s="41"/>
      <c r="N14" s="41"/>
      <c r="O14" s="41"/>
      <c r="P14" s="41"/>
      <c r="Q14" s="44"/>
      <c r="R14" s="41"/>
      <c r="S14" s="145"/>
      <c r="T14" s="41"/>
      <c r="U14" s="41"/>
      <c r="V14" s="41"/>
      <c r="W14" s="44"/>
      <c r="X14" s="41"/>
      <c r="Y14" s="8"/>
      <c r="Z14" s="8"/>
      <c r="AA14" s="44"/>
      <c r="AB14" s="44"/>
      <c r="AC14" s="151"/>
      <c r="AD14" s="40"/>
      <c r="AE14" s="8"/>
      <c r="AF14" s="8"/>
      <c r="AG14" s="41"/>
      <c r="AH14" s="41"/>
      <c r="AI14" s="44"/>
      <c r="AJ14" s="41"/>
      <c r="AK14" s="49"/>
    </row>
    <row r="15" spans="1:37" x14ac:dyDescent="0.2">
      <c r="A15" s="197">
        <f t="shared" si="2"/>
        <v>10.098055555555556</v>
      </c>
      <c r="B15" s="99">
        <v>39974.089583333334</v>
      </c>
      <c r="C15" s="100">
        <f t="shared" si="3"/>
        <v>24.816666666709352</v>
      </c>
      <c r="D15" s="49">
        <v>39974.288888888892</v>
      </c>
      <c r="E15" s="100">
        <f t="shared" si="5"/>
        <v>24.600000000034925</v>
      </c>
      <c r="F15" s="19">
        <f t="shared" si="4"/>
        <v>4.78333333338378</v>
      </c>
      <c r="G15" s="175">
        <f t="shared" si="0"/>
        <v>-2.2023809477104805E-2</v>
      </c>
      <c r="H15" s="177">
        <f t="shared" si="1"/>
        <v>-0.23869047615153249</v>
      </c>
      <c r="I15" s="41"/>
      <c r="J15" s="111"/>
      <c r="K15" s="40"/>
      <c r="L15" s="41"/>
      <c r="M15" s="41"/>
      <c r="N15" s="41"/>
      <c r="O15" s="41"/>
      <c r="P15" s="41"/>
      <c r="Q15" s="44"/>
      <c r="R15" s="41"/>
      <c r="S15" s="145"/>
      <c r="T15" s="41"/>
      <c r="U15" s="41"/>
      <c r="V15" s="41"/>
      <c r="W15" s="44"/>
      <c r="X15" s="41"/>
      <c r="Y15" s="8"/>
      <c r="Z15" s="8"/>
      <c r="AA15" s="44"/>
      <c r="AB15" s="44"/>
      <c r="AC15" s="151"/>
      <c r="AD15" s="40"/>
      <c r="AE15" s="8"/>
      <c r="AF15" s="8"/>
      <c r="AG15" s="41"/>
      <c r="AH15" s="41"/>
      <c r="AI15" s="152"/>
      <c r="AJ15" s="41"/>
      <c r="AK15" s="49"/>
    </row>
    <row r="16" spans="1:37" x14ac:dyDescent="0.2">
      <c r="A16" s="197">
        <f t="shared" si="2"/>
        <v>11.133055555555556</v>
      </c>
      <c r="B16" s="99">
        <v>39975.122916666667</v>
      </c>
      <c r="C16" s="100">
        <f t="shared" si="3"/>
        <v>24.799999999988358</v>
      </c>
      <c r="D16" s="49">
        <v>39975.311805555553</v>
      </c>
      <c r="E16" s="100">
        <f t="shared" si="5"/>
        <v>24.549999999871943</v>
      </c>
      <c r="F16" s="19">
        <f t="shared" si="4"/>
        <v>4.5333333332673647</v>
      </c>
      <c r="G16" s="175">
        <f t="shared" si="0"/>
        <v>-3.8690476198098622E-2</v>
      </c>
      <c r="H16" s="177">
        <f t="shared" si="1"/>
        <v>-0.28869047631451394</v>
      </c>
      <c r="I16" s="146"/>
      <c r="J16" s="111"/>
      <c r="K16" s="40"/>
      <c r="L16" s="41"/>
      <c r="M16" s="41"/>
      <c r="N16" s="41"/>
      <c r="O16" s="41"/>
      <c r="P16" s="41"/>
      <c r="Q16" s="44"/>
      <c r="R16" s="41"/>
      <c r="S16" s="145"/>
      <c r="T16" s="41"/>
      <c r="U16" s="41"/>
      <c r="V16" s="41"/>
      <c r="W16" s="44"/>
      <c r="X16" s="41"/>
      <c r="Y16" s="8"/>
      <c r="Z16" s="8"/>
      <c r="AA16" s="44"/>
      <c r="AB16" s="44"/>
      <c r="AC16" s="151"/>
      <c r="AD16" s="40"/>
      <c r="AE16" s="8"/>
      <c r="AF16" s="8"/>
      <c r="AG16" s="41"/>
      <c r="AH16" s="41"/>
      <c r="AI16" s="44"/>
      <c r="AJ16" s="41"/>
      <c r="AK16" s="49"/>
    </row>
    <row r="17" spans="1:37" x14ac:dyDescent="0.2">
      <c r="A17" s="197">
        <f t="shared" si="2"/>
        <v>12.168055555555556</v>
      </c>
      <c r="B17" s="99">
        <v>39976.154166666667</v>
      </c>
      <c r="C17" s="100">
        <f t="shared" si="3"/>
        <v>24.75</v>
      </c>
      <c r="D17" s="49">
        <v>39976.334722222222</v>
      </c>
      <c r="E17" s="100">
        <f t="shared" si="5"/>
        <v>24.550000000046566</v>
      </c>
      <c r="F17" s="19">
        <f t="shared" si="4"/>
        <v>4.3333333333139308</v>
      </c>
      <c r="G17" s="175">
        <f t="shared" si="0"/>
        <v>-8.869047618645709E-2</v>
      </c>
      <c r="H17" s="177">
        <f t="shared" si="1"/>
        <v>-0.28869047613989096</v>
      </c>
      <c r="I17" s="146"/>
      <c r="J17" s="111"/>
      <c r="K17" s="40"/>
      <c r="L17" s="41"/>
      <c r="M17" s="41"/>
      <c r="N17" s="41"/>
      <c r="O17" s="41"/>
      <c r="P17" s="41"/>
      <c r="Q17" s="44"/>
      <c r="R17" s="41"/>
      <c r="S17" s="145"/>
      <c r="T17" s="41"/>
      <c r="U17" s="41"/>
      <c r="V17" s="41"/>
      <c r="W17" s="44"/>
      <c r="X17" s="41"/>
      <c r="Y17" s="8"/>
      <c r="Z17" s="8"/>
      <c r="AA17" s="44"/>
      <c r="AB17" s="44"/>
      <c r="AC17" s="151"/>
      <c r="AD17" s="40"/>
      <c r="AE17" s="8"/>
      <c r="AF17" s="8"/>
      <c r="AG17" s="41"/>
      <c r="AH17" s="41"/>
      <c r="AI17" s="152"/>
      <c r="AJ17" s="41"/>
      <c r="AK17" s="49"/>
    </row>
    <row r="18" spans="1:37" x14ac:dyDescent="0.2">
      <c r="A18" s="197">
        <f t="shared" si="2"/>
        <v>13.203055555555556</v>
      </c>
      <c r="B18" s="99">
        <v>39977.184027777781</v>
      </c>
      <c r="C18" s="100">
        <f t="shared" si="3"/>
        <v>24.716666666732635</v>
      </c>
      <c r="D18" s="49">
        <v>39977.363194444442</v>
      </c>
      <c r="E18" s="100">
        <f t="shared" si="5"/>
        <v>24.683333333290648</v>
      </c>
      <c r="F18" s="19">
        <f t="shared" si="4"/>
        <v>4.2999999998719431</v>
      </c>
      <c r="G18" s="175">
        <f t="shared" si="0"/>
        <v>-0.12202380945382174</v>
      </c>
      <c r="H18" s="177">
        <f t="shared" si="1"/>
        <v>-0.15535714289580937</v>
      </c>
      <c r="I18" s="41"/>
      <c r="J18" s="111"/>
      <c r="K18" s="40"/>
      <c r="L18" s="41"/>
      <c r="M18" s="41"/>
      <c r="N18" s="41"/>
      <c r="O18" s="41"/>
      <c r="P18" s="41"/>
      <c r="Q18" s="44"/>
      <c r="R18" s="41"/>
      <c r="S18" s="145"/>
      <c r="T18" s="41"/>
      <c r="U18" s="41"/>
      <c r="V18" s="41"/>
      <c r="W18" s="44"/>
      <c r="X18" s="41"/>
      <c r="Y18" s="8"/>
      <c r="Z18" s="8"/>
      <c r="AA18" s="44"/>
      <c r="AB18" s="44"/>
      <c r="AC18" s="151"/>
      <c r="AD18" s="40"/>
      <c r="AE18" s="8"/>
      <c r="AF18" s="8"/>
      <c r="AG18" s="41"/>
      <c r="AH18" s="41"/>
      <c r="AI18" s="44"/>
      <c r="AJ18" s="41"/>
      <c r="AK18" s="49"/>
    </row>
    <row r="19" spans="1:37" x14ac:dyDescent="0.2">
      <c r="A19" s="197">
        <f t="shared" si="2"/>
        <v>14.238055555555556</v>
      </c>
      <c r="B19" s="99">
        <v>39978.212500000001</v>
      </c>
      <c r="C19" s="100">
        <f t="shared" si="3"/>
        <v>24.683333333290648</v>
      </c>
      <c r="D19" s="49">
        <v>39978.397222222222</v>
      </c>
      <c r="E19" s="100">
        <f t="shared" si="5"/>
        <v>24.816666666709352</v>
      </c>
      <c r="F19" s="19">
        <f t="shared" si="4"/>
        <v>4.4333333332906477</v>
      </c>
      <c r="G19" s="175">
        <f t="shared" si="0"/>
        <v>-0.15535714289580937</v>
      </c>
      <c r="H19" s="177">
        <f t="shared" si="1"/>
        <v>-2.2023809477104805E-2</v>
      </c>
      <c r="I19" s="41"/>
      <c r="J19" s="111"/>
      <c r="K19" s="40"/>
      <c r="L19" s="41"/>
      <c r="M19" s="41"/>
      <c r="N19" s="41"/>
      <c r="O19" s="41"/>
      <c r="P19" s="41"/>
      <c r="Q19" s="44"/>
      <c r="R19" s="41"/>
      <c r="S19" s="145"/>
      <c r="T19" s="41"/>
      <c r="U19" s="41"/>
      <c r="V19" s="41"/>
      <c r="W19" s="44"/>
      <c r="X19" s="41"/>
      <c r="Y19" s="8"/>
      <c r="Z19" s="8"/>
      <c r="AA19" s="44"/>
      <c r="AB19" s="44"/>
      <c r="AC19" s="151"/>
      <c r="AD19" s="40"/>
      <c r="AE19" s="8"/>
      <c r="AF19" s="8"/>
      <c r="AG19" s="41"/>
      <c r="AH19" s="41"/>
      <c r="AI19" s="152"/>
      <c r="AJ19" s="41"/>
      <c r="AK19" s="49"/>
    </row>
    <row r="20" spans="1:37" x14ac:dyDescent="0.2">
      <c r="A20" s="197">
        <f t="shared" si="2"/>
        <v>15.273055555555556</v>
      </c>
      <c r="B20" s="99">
        <v>39979.241666666669</v>
      </c>
      <c r="C20" s="100">
        <f t="shared" si="3"/>
        <v>24.700000000011642</v>
      </c>
      <c r="D20" s="49">
        <v>39979.434027777781</v>
      </c>
      <c r="E20" s="100">
        <f t="shared" si="5"/>
        <v>24.883333333418705</v>
      </c>
      <c r="F20" s="19">
        <f t="shared" si="4"/>
        <v>4.6166666666977108</v>
      </c>
      <c r="G20" s="175">
        <f t="shared" si="0"/>
        <v>-0.13869047617481556</v>
      </c>
      <c r="H20" s="177">
        <f t="shared" si="1"/>
        <v>4.4642857232247479E-2</v>
      </c>
      <c r="I20" s="146"/>
      <c r="J20" s="111"/>
      <c r="K20" s="40"/>
      <c r="L20" s="41"/>
      <c r="M20" s="41"/>
      <c r="N20" s="41"/>
      <c r="O20" s="41"/>
      <c r="P20" s="41"/>
      <c r="Q20" s="44"/>
      <c r="R20" s="41"/>
      <c r="S20" s="145"/>
      <c r="T20" s="41"/>
      <c r="U20" s="41"/>
      <c r="V20" s="41"/>
      <c r="W20" s="44"/>
      <c r="X20" s="41"/>
      <c r="Y20" s="8"/>
      <c r="Z20" s="8"/>
      <c r="AA20" s="44"/>
      <c r="AB20" s="44"/>
      <c r="AC20" s="151"/>
      <c r="AD20" s="40"/>
      <c r="AE20" s="8"/>
      <c r="AF20" s="8"/>
      <c r="AG20" s="41"/>
      <c r="AH20" s="41"/>
      <c r="AI20" s="44"/>
      <c r="AJ20" s="41"/>
      <c r="AK20" s="49"/>
    </row>
    <row r="21" spans="1:37" x14ac:dyDescent="0.2">
      <c r="A21" s="197">
        <f t="shared" si="2"/>
        <v>16.308055555555555</v>
      </c>
      <c r="B21" s="99">
        <v>39980.270833333336</v>
      </c>
      <c r="C21" s="100">
        <f t="shared" si="3"/>
        <v>24.700000000011642</v>
      </c>
      <c r="D21" s="49">
        <v>39980.473611111112</v>
      </c>
      <c r="E21" s="100">
        <f t="shared" si="5"/>
        <v>24.949999999953434</v>
      </c>
      <c r="F21" s="19">
        <f t="shared" si="4"/>
        <v>4.8666666666395031</v>
      </c>
      <c r="G21" s="175">
        <f t="shared" si="0"/>
        <v>-0.13869047617481556</v>
      </c>
      <c r="H21" s="177">
        <f t="shared" si="1"/>
        <v>0.11130952376697678</v>
      </c>
      <c r="I21" s="41"/>
      <c r="J21" s="111"/>
      <c r="K21" s="40"/>
      <c r="L21" s="41"/>
      <c r="M21" s="41"/>
      <c r="N21" s="41"/>
      <c r="O21" s="41"/>
      <c r="P21" s="41"/>
      <c r="Q21" s="44"/>
      <c r="R21" s="41"/>
      <c r="S21" s="145"/>
      <c r="T21" s="41"/>
      <c r="U21" s="41"/>
      <c r="V21" s="41"/>
      <c r="W21" s="44"/>
      <c r="X21" s="41"/>
      <c r="Y21" s="8"/>
      <c r="Z21" s="8"/>
      <c r="AA21" s="44"/>
      <c r="AB21" s="44"/>
      <c r="AC21" s="151"/>
      <c r="AD21" s="40"/>
      <c r="AE21" s="8"/>
      <c r="AF21" s="8"/>
      <c r="AG21" s="41"/>
      <c r="AH21" s="41"/>
      <c r="AI21" s="152"/>
      <c r="AJ21" s="41"/>
      <c r="AK21" s="49"/>
    </row>
    <row r="22" spans="1:37" x14ac:dyDescent="0.2">
      <c r="A22" s="197">
        <f t="shared" si="2"/>
        <v>17.343055555555555</v>
      </c>
      <c r="B22" s="99">
        <v>39981.301388888889</v>
      </c>
      <c r="C22" s="100">
        <f t="shared" si="3"/>
        <v>24.733333333279006</v>
      </c>
      <c r="D22" s="49">
        <v>39981.513888888891</v>
      </c>
      <c r="E22" s="100">
        <f t="shared" si="5"/>
        <v>24.966666666674428</v>
      </c>
      <c r="F22" s="19">
        <f t="shared" si="4"/>
        <v>5.1000000000349246</v>
      </c>
      <c r="G22" s="175">
        <f t="shared" si="0"/>
        <v>-0.10535714290745091</v>
      </c>
      <c r="H22" s="177">
        <f t="shared" si="1"/>
        <v>0.1279761904879706</v>
      </c>
      <c r="I22" s="146"/>
      <c r="J22" s="111"/>
      <c r="K22" s="40"/>
      <c r="L22" s="41"/>
      <c r="M22" s="41"/>
      <c r="N22" s="41"/>
      <c r="O22" s="41"/>
      <c r="P22" s="41"/>
      <c r="Q22" s="44"/>
      <c r="R22" s="41"/>
      <c r="S22" s="145"/>
      <c r="T22" s="41"/>
      <c r="U22" s="41"/>
      <c r="V22" s="41"/>
      <c r="W22" s="44"/>
      <c r="X22" s="41"/>
      <c r="Y22" s="8"/>
      <c r="Z22" s="8"/>
      <c r="AA22" s="44"/>
      <c r="AB22" s="44"/>
      <c r="AC22" s="151"/>
      <c r="AD22" s="40"/>
      <c r="AE22" s="8"/>
      <c r="AF22" s="8"/>
      <c r="AG22" s="41"/>
      <c r="AH22" s="41"/>
      <c r="AI22" s="44"/>
      <c r="AJ22" s="41"/>
      <c r="AK22" s="49"/>
    </row>
    <row r="23" spans="1:37" x14ac:dyDescent="0.2">
      <c r="A23" s="197">
        <f t="shared" si="2"/>
        <v>18.378055555555555</v>
      </c>
      <c r="B23" s="99">
        <v>39982.334027777775</v>
      </c>
      <c r="C23" s="100">
        <f t="shared" si="3"/>
        <v>24.783333333267365</v>
      </c>
      <c r="D23" s="49">
        <v>39982.554166666669</v>
      </c>
      <c r="E23" s="100">
        <f t="shared" si="5"/>
        <v>24.966666666674428</v>
      </c>
      <c r="F23" s="19">
        <f t="shared" si="4"/>
        <v>5.2833333334419876</v>
      </c>
      <c r="G23" s="175">
        <f t="shared" si="0"/>
        <v>-5.5357142919092439E-2</v>
      </c>
      <c r="H23" s="177">
        <f t="shared" si="1"/>
        <v>0.1279761904879706</v>
      </c>
      <c r="I23" s="41"/>
      <c r="J23" s="111"/>
      <c r="K23" s="40"/>
      <c r="L23" s="41"/>
      <c r="M23" s="41"/>
      <c r="N23" s="41"/>
      <c r="O23" s="41"/>
      <c r="P23" s="41"/>
      <c r="Q23" s="44"/>
      <c r="R23" s="41"/>
      <c r="S23" s="145"/>
      <c r="T23" s="41"/>
      <c r="U23" s="41"/>
      <c r="V23" s="41"/>
      <c r="W23" s="44"/>
      <c r="X23" s="41"/>
      <c r="Y23" s="8"/>
      <c r="Z23" s="8"/>
      <c r="AA23" s="44"/>
      <c r="AB23" s="44"/>
      <c r="AC23" s="151"/>
      <c r="AD23" s="40"/>
      <c r="AE23" s="8"/>
      <c r="AF23" s="8"/>
      <c r="AG23" s="41"/>
      <c r="AH23" s="41"/>
      <c r="AI23" s="152"/>
      <c r="AJ23" s="41"/>
      <c r="AK23" s="49"/>
    </row>
    <row r="24" spans="1:37" x14ac:dyDescent="0.2">
      <c r="A24" s="197">
        <f t="shared" si="2"/>
        <v>19.413055555555555</v>
      </c>
      <c r="B24" s="99">
        <v>39983.370138888888</v>
      </c>
      <c r="C24" s="100">
        <f t="shared" si="3"/>
        <v>24.866666666697711</v>
      </c>
      <c r="D24" s="49">
        <v>39983.591666666667</v>
      </c>
      <c r="E24" s="100">
        <f t="shared" si="5"/>
        <v>24.899999999965075</v>
      </c>
      <c r="F24" s="19">
        <f t="shared" si="4"/>
        <v>5.3166666667093523</v>
      </c>
      <c r="G24" s="175">
        <f t="shared" si="0"/>
        <v>2.7976190511253662E-2</v>
      </c>
      <c r="H24" s="177">
        <f t="shared" si="1"/>
        <v>6.1309523778618313E-2</v>
      </c>
      <c r="I24" s="146"/>
      <c r="J24" s="111"/>
      <c r="K24" s="40"/>
      <c r="L24" s="41"/>
      <c r="M24" s="41"/>
      <c r="N24" s="41"/>
      <c r="O24" s="41"/>
      <c r="P24" s="41"/>
      <c r="Q24" s="44"/>
      <c r="R24" s="41"/>
      <c r="S24" s="145"/>
      <c r="T24" s="41"/>
      <c r="U24" s="41"/>
      <c r="V24" s="41"/>
      <c r="W24" s="44"/>
      <c r="X24" s="41"/>
      <c r="Y24" s="8"/>
      <c r="Z24" s="8"/>
      <c r="AA24" s="44"/>
      <c r="AB24" s="44"/>
      <c r="AC24" s="151"/>
      <c r="AD24" s="40"/>
      <c r="AE24" s="8"/>
      <c r="AF24" s="8"/>
      <c r="AG24" s="41"/>
      <c r="AH24" s="41"/>
      <c r="AI24" s="44"/>
      <c r="AJ24" s="41"/>
      <c r="AK24" s="49"/>
    </row>
    <row r="25" spans="1:37" x14ac:dyDescent="0.2">
      <c r="A25" s="197">
        <f t="shared" si="2"/>
        <v>20.448055555555555</v>
      </c>
      <c r="B25" s="99">
        <v>39984.410416666666</v>
      </c>
      <c r="C25" s="100">
        <f t="shared" si="3"/>
        <v>24.966666666674428</v>
      </c>
      <c r="D25" s="49">
        <v>39984.627083333333</v>
      </c>
      <c r="E25" s="100">
        <f t="shared" si="5"/>
        <v>24.849999999976717</v>
      </c>
      <c r="F25" s="19">
        <f t="shared" si="4"/>
        <v>5.2000000000116415</v>
      </c>
      <c r="G25" s="175">
        <f t="shared" si="0"/>
        <v>0.1279761904879706</v>
      </c>
      <c r="H25" s="177">
        <f t="shared" si="1"/>
        <v>1.1309523790259846E-2</v>
      </c>
      <c r="I25" s="41"/>
      <c r="J25" s="111"/>
      <c r="K25" s="40"/>
      <c r="L25" s="41"/>
      <c r="M25" s="41"/>
      <c r="N25" s="41"/>
      <c r="O25" s="41"/>
      <c r="P25" s="41"/>
      <c r="Q25" s="44"/>
      <c r="R25" s="41"/>
      <c r="S25" s="145"/>
      <c r="T25" s="41"/>
      <c r="U25" s="41"/>
      <c r="V25" s="41"/>
      <c r="W25" s="44"/>
      <c r="X25" s="41"/>
      <c r="Y25" s="8"/>
      <c r="Z25" s="8"/>
      <c r="AA25" s="44"/>
      <c r="AB25" s="44"/>
      <c r="AC25" s="151"/>
      <c r="AD25" s="40"/>
      <c r="AE25" s="8"/>
      <c r="AF25" s="8"/>
      <c r="AG25" s="41"/>
      <c r="AH25" s="41"/>
      <c r="AI25" s="152"/>
      <c r="AJ25" s="41"/>
      <c r="AK25" s="49"/>
    </row>
    <row r="26" spans="1:37" x14ac:dyDescent="0.2">
      <c r="A26" s="197">
        <f t="shared" si="2"/>
        <v>21.483055555555556</v>
      </c>
      <c r="B26" s="99">
        <v>39985.45416666667</v>
      </c>
      <c r="C26" s="100">
        <f t="shared" si="3"/>
        <v>25.050000000104774</v>
      </c>
      <c r="D26" s="49">
        <v>39985.661805555559</v>
      </c>
      <c r="E26" s="100">
        <f t="shared" si="5"/>
        <v>24.833333333430346</v>
      </c>
      <c r="F26" s="19">
        <f t="shared" si="4"/>
        <v>4.9833333333372138</v>
      </c>
      <c r="G26" s="175">
        <f t="shared" si="0"/>
        <v>0.2113095239183167</v>
      </c>
      <c r="H26" s="177">
        <f t="shared" si="1"/>
        <v>-5.3571427561109886E-3</v>
      </c>
      <c r="I26" s="41"/>
      <c r="J26" s="111"/>
      <c r="K26" s="40"/>
      <c r="L26" s="41"/>
      <c r="M26" s="41"/>
      <c r="N26" s="41"/>
      <c r="O26" s="41"/>
      <c r="P26" s="41"/>
      <c r="Q26" s="44"/>
      <c r="R26" s="41"/>
      <c r="S26" s="145"/>
      <c r="T26" s="41"/>
      <c r="U26" s="41"/>
      <c r="V26" s="41"/>
      <c r="W26" s="44"/>
      <c r="X26" s="41"/>
      <c r="Y26" s="8"/>
      <c r="Z26" s="8"/>
      <c r="AA26" s="44"/>
      <c r="AB26" s="44"/>
      <c r="AC26" s="151"/>
      <c r="AD26" s="40"/>
      <c r="AE26" s="8"/>
      <c r="AF26" s="8"/>
      <c r="AG26" s="41"/>
      <c r="AH26" s="41"/>
      <c r="AI26" s="44"/>
      <c r="AJ26" s="41"/>
      <c r="AK26" s="49"/>
    </row>
    <row r="27" spans="1:37" x14ac:dyDescent="0.2">
      <c r="A27" s="197">
        <f t="shared" si="2"/>
        <v>22.518055555555556</v>
      </c>
      <c r="B27" s="99">
        <v>39986.5</v>
      </c>
      <c r="C27" s="100">
        <f t="shared" si="3"/>
        <v>25.099999999918509</v>
      </c>
      <c r="D27" s="49">
        <v>39986.696527777778</v>
      </c>
      <c r="E27" s="100">
        <f t="shared" si="5"/>
        <v>24.833333333255723</v>
      </c>
      <c r="F27" s="19">
        <f t="shared" si="4"/>
        <v>4.7166666666744277</v>
      </c>
      <c r="G27" s="175">
        <f t="shared" si="0"/>
        <v>0.26130952373205218</v>
      </c>
      <c r="H27" s="177">
        <f t="shared" si="1"/>
        <v>-5.3571429307339713E-3</v>
      </c>
      <c r="I27" s="146"/>
      <c r="J27" s="111"/>
      <c r="K27" s="40"/>
      <c r="L27" s="41"/>
      <c r="M27" s="41"/>
      <c r="N27" s="41"/>
      <c r="O27" s="41"/>
      <c r="P27" s="41"/>
      <c r="Q27" s="44"/>
      <c r="R27" s="41"/>
      <c r="S27" s="145"/>
      <c r="T27" s="41"/>
      <c r="U27" s="41"/>
      <c r="V27" s="41"/>
      <c r="W27" s="44"/>
      <c r="X27" s="41"/>
      <c r="Y27" s="8"/>
      <c r="Z27" s="8"/>
      <c r="AA27" s="44"/>
      <c r="AB27" s="44"/>
      <c r="AC27" s="151"/>
      <c r="AD27" s="40"/>
      <c r="AE27" s="8"/>
      <c r="AF27" s="8"/>
      <c r="AG27" s="41"/>
      <c r="AH27" s="41"/>
      <c r="AI27" s="152"/>
      <c r="AJ27" s="41"/>
      <c r="AK27" s="49"/>
    </row>
    <row r="28" spans="1:37" x14ac:dyDescent="0.2">
      <c r="A28" s="197">
        <f t="shared" si="2"/>
        <v>23.553055555555556</v>
      </c>
      <c r="B28" s="99">
        <v>39987.545138888891</v>
      </c>
      <c r="C28" s="100">
        <f t="shared" si="3"/>
        <v>25.083333333372138</v>
      </c>
      <c r="D28" s="49">
        <v>39987.731944444444</v>
      </c>
      <c r="E28" s="100">
        <f t="shared" si="5"/>
        <v>24.849999999976717</v>
      </c>
      <c r="F28" s="19">
        <f t="shared" si="4"/>
        <v>4.4833333332790062</v>
      </c>
      <c r="G28" s="175">
        <f t="shared" si="0"/>
        <v>0.24464285718568135</v>
      </c>
      <c r="H28" s="177">
        <f t="shared" si="1"/>
        <v>1.1309523790259846E-2</v>
      </c>
      <c r="I28" s="146"/>
      <c r="J28" s="111"/>
      <c r="K28" s="40"/>
      <c r="L28" s="41"/>
      <c r="M28" s="41"/>
      <c r="N28" s="41"/>
      <c r="O28" s="41"/>
      <c r="P28" s="41"/>
      <c r="Q28" s="44"/>
      <c r="R28" s="41"/>
      <c r="S28" s="145"/>
      <c r="T28" s="41"/>
      <c r="U28" s="41"/>
      <c r="V28" s="41"/>
      <c r="W28" s="44"/>
      <c r="X28" s="41"/>
      <c r="Y28" s="8"/>
      <c r="Z28" s="8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9"/>
    </row>
    <row r="29" spans="1:37" x14ac:dyDescent="0.2">
      <c r="A29" s="197">
        <f t="shared" si="2"/>
        <v>24.588055555555556</v>
      </c>
      <c r="B29" s="99">
        <v>39988.588888888888</v>
      </c>
      <c r="C29" s="100">
        <f t="shared" si="3"/>
        <v>25.049999999930151</v>
      </c>
      <c r="D29" s="49">
        <v>39988.767361111109</v>
      </c>
      <c r="E29" s="100">
        <f t="shared" si="5"/>
        <v>24.849999999976717</v>
      </c>
      <c r="F29" s="19">
        <f t="shared" si="4"/>
        <v>4.2833333333255723</v>
      </c>
      <c r="G29" s="175">
        <f t="shared" si="0"/>
        <v>0.21130952374369372</v>
      </c>
      <c r="H29" s="177">
        <f t="shared" si="1"/>
        <v>1.1309523790259846E-2</v>
      </c>
      <c r="I29" s="41"/>
      <c r="J29" s="111"/>
      <c r="K29" s="40"/>
      <c r="L29" s="41"/>
      <c r="M29" s="41"/>
      <c r="N29" s="41"/>
      <c r="O29" s="41"/>
      <c r="P29" s="41"/>
      <c r="Q29" s="44"/>
      <c r="R29" s="41"/>
      <c r="S29" s="145"/>
      <c r="T29" s="41"/>
      <c r="U29" s="41"/>
      <c r="V29" s="41"/>
      <c r="W29" s="44"/>
      <c r="X29" s="41"/>
      <c r="Y29" s="8"/>
      <c r="Z29" s="8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9"/>
    </row>
    <row r="30" spans="1:37" x14ac:dyDescent="0.2">
      <c r="A30" s="197">
        <f t="shared" si="2"/>
        <v>25.623055555555556</v>
      </c>
      <c r="B30" s="99">
        <v>39989.629166666666</v>
      </c>
      <c r="C30" s="100">
        <f t="shared" si="3"/>
        <v>24.966666666674428</v>
      </c>
      <c r="D30" s="49">
        <v>39989.802777777775</v>
      </c>
      <c r="E30" s="100">
        <f t="shared" si="5"/>
        <v>24.849999999976717</v>
      </c>
      <c r="F30" s="19">
        <f t="shared" si="4"/>
        <v>4.1666666666278616</v>
      </c>
      <c r="G30" s="175">
        <f t="shared" si="0"/>
        <v>0.1279761904879706</v>
      </c>
      <c r="H30" s="177">
        <f t="shared" si="1"/>
        <v>1.1309523790259846E-2</v>
      </c>
      <c r="I30" s="41"/>
      <c r="J30" s="111"/>
      <c r="K30" s="40"/>
      <c r="L30" s="41"/>
      <c r="M30" s="41"/>
      <c r="N30" s="41"/>
      <c r="O30" s="41"/>
      <c r="P30" s="41"/>
      <c r="Q30" s="44"/>
      <c r="R30" s="41"/>
      <c r="S30" s="145"/>
      <c r="T30" s="41"/>
      <c r="U30" s="41"/>
      <c r="V30" s="41"/>
      <c r="W30" s="44"/>
      <c r="X30" s="41"/>
      <c r="Y30" s="8"/>
      <c r="Z30" s="8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9"/>
    </row>
    <row r="31" spans="1:37" x14ac:dyDescent="0.2">
      <c r="A31" s="197">
        <f t="shared" si="2"/>
        <v>26.658055555555556</v>
      </c>
      <c r="B31" s="99">
        <v>39990.665972222225</v>
      </c>
      <c r="C31" s="100">
        <f t="shared" si="3"/>
        <v>24.883333333418705</v>
      </c>
      <c r="D31" s="49">
        <v>39990.838888888888</v>
      </c>
      <c r="E31" s="100">
        <f t="shared" si="5"/>
        <v>24.866666666697711</v>
      </c>
      <c r="F31" s="19">
        <f t="shared" si="4"/>
        <v>4.1499999999068677</v>
      </c>
      <c r="G31" s="175">
        <f t="shared" si="0"/>
        <v>4.4642857232247479E-2</v>
      </c>
      <c r="H31" s="177">
        <f t="shared" si="1"/>
        <v>2.7976190511253662E-2</v>
      </c>
      <c r="I31" s="41"/>
      <c r="J31" s="111"/>
      <c r="K31" s="40"/>
      <c r="L31" s="41"/>
      <c r="M31" s="41"/>
      <c r="N31" s="41"/>
      <c r="O31" s="41"/>
      <c r="P31" s="41"/>
      <c r="Q31" s="44"/>
      <c r="R31" s="41"/>
      <c r="S31" s="145"/>
      <c r="T31" s="41"/>
      <c r="U31" s="41"/>
      <c r="V31" s="41"/>
      <c r="W31" s="44"/>
      <c r="X31" s="41"/>
      <c r="Y31" s="8"/>
      <c r="Z31" s="8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9"/>
    </row>
    <row r="32" spans="1:37" x14ac:dyDescent="0.2">
      <c r="A32" s="197">
        <f t="shared" si="2"/>
        <v>27.693055555555556</v>
      </c>
      <c r="B32" s="99">
        <v>39991.699999999997</v>
      </c>
      <c r="C32" s="100">
        <f t="shared" si="3"/>
        <v>24.816666666534729</v>
      </c>
      <c r="D32" s="49">
        <v>39991.875</v>
      </c>
      <c r="E32" s="100">
        <f t="shared" si="5"/>
        <v>24.866666666697711</v>
      </c>
      <c r="F32" s="19">
        <f t="shared" si="4"/>
        <v>4.2000000000698492</v>
      </c>
      <c r="G32" s="175">
        <f t="shared" si="0"/>
        <v>-2.2023809651727788E-2</v>
      </c>
      <c r="H32" s="177">
        <f t="shared" si="1"/>
        <v>2.7976190511253662E-2</v>
      </c>
      <c r="I32" s="146"/>
      <c r="J32" s="111"/>
      <c r="K32" s="40"/>
      <c r="L32" s="41"/>
      <c r="M32" s="41"/>
      <c r="N32" s="41"/>
      <c r="O32" s="41"/>
      <c r="P32" s="41"/>
      <c r="Q32" s="44"/>
      <c r="R32" s="41"/>
      <c r="S32" s="145"/>
      <c r="T32" s="41"/>
      <c r="U32" s="41"/>
      <c r="V32" s="41"/>
      <c r="W32" s="44"/>
      <c r="X32" s="41"/>
      <c r="Y32" s="8"/>
      <c r="Z32" s="8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9"/>
    </row>
    <row r="33" spans="1:37" x14ac:dyDescent="0.2">
      <c r="A33" s="197">
        <f t="shared" si="2"/>
        <v>28.728055555555557</v>
      </c>
      <c r="B33" s="99">
        <v>39992.732638888891</v>
      </c>
      <c r="C33" s="100">
        <f t="shared" si="3"/>
        <v>24.783333333441988</v>
      </c>
      <c r="D33" s="49">
        <v>39992.913194444445</v>
      </c>
      <c r="E33" s="100">
        <f t="shared" si="5"/>
        <v>24.916666666686069</v>
      </c>
      <c r="F33" s="19">
        <f t="shared" si="4"/>
        <v>4.3333333333139308</v>
      </c>
      <c r="G33" s="175">
        <f t="shared" si="0"/>
        <v>-5.5357142744469456E-2</v>
      </c>
      <c r="H33" s="177">
        <f t="shared" si="1"/>
        <v>7.797619049961213E-2</v>
      </c>
      <c r="I33" s="41"/>
      <c r="J33" s="111"/>
      <c r="K33" s="40"/>
      <c r="L33" s="41"/>
      <c r="M33" s="41"/>
      <c r="N33" s="41"/>
      <c r="O33" s="41"/>
      <c r="P33" s="41"/>
      <c r="Q33" s="44"/>
      <c r="R33" s="41"/>
      <c r="S33" s="145"/>
      <c r="T33" s="41"/>
      <c r="U33" s="41"/>
      <c r="V33" s="41"/>
      <c r="W33" s="44"/>
      <c r="X33" s="41"/>
      <c r="Y33" s="8"/>
      <c r="Z33" s="8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9"/>
    </row>
    <row r="34" spans="1:37" x14ac:dyDescent="0.2">
      <c r="A34" s="197">
        <f t="shared" si="2"/>
        <v>29.763055555555557</v>
      </c>
      <c r="B34" s="99">
        <v>39993.76458333333</v>
      </c>
      <c r="C34" s="100">
        <f t="shared" si="3"/>
        <v>24.766666666546371</v>
      </c>
      <c r="D34" s="49">
        <v>39993.957638888889</v>
      </c>
      <c r="E34" s="100">
        <f t="shared" si="5"/>
        <v>25.066666666651145</v>
      </c>
      <c r="F34" s="19">
        <f t="shared" si="4"/>
        <v>4.6333333334187046</v>
      </c>
      <c r="G34" s="175">
        <f t="shared" si="0"/>
        <v>-7.2023809640086256E-2</v>
      </c>
      <c r="H34" s="177">
        <f t="shared" si="1"/>
        <v>0.22797619046468753</v>
      </c>
      <c r="I34" s="41"/>
      <c r="J34" s="111"/>
      <c r="K34" s="40"/>
      <c r="L34" s="41"/>
      <c r="M34" s="41"/>
      <c r="N34" s="41"/>
      <c r="O34" s="41"/>
      <c r="P34" s="41"/>
      <c r="Q34" s="44"/>
      <c r="R34" s="41"/>
      <c r="S34" s="145"/>
      <c r="T34" s="41"/>
      <c r="U34" s="41"/>
      <c r="V34" s="41"/>
      <c r="W34" s="44"/>
      <c r="X34" s="41"/>
      <c r="Y34" s="8"/>
      <c r="Z34" s="8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9"/>
    </row>
    <row r="35" spans="1:37" ht="13.5" thickBot="1" x14ac:dyDescent="0.25">
      <c r="A35" s="197">
        <f t="shared" si="2"/>
        <v>30.798055555555557</v>
      </c>
      <c r="B35" s="101">
        <v>39994.796527777777</v>
      </c>
      <c r="C35" s="102">
        <f t="shared" si="3"/>
        <v>24.766666666720994</v>
      </c>
      <c r="D35" s="49">
        <v>39995.01458333333</v>
      </c>
      <c r="E35" s="100">
        <f t="shared" si="5"/>
        <v>25.366666666581295</v>
      </c>
      <c r="F35" s="20">
        <f t="shared" si="4"/>
        <v>5.2333333332790062</v>
      </c>
      <c r="G35" s="178">
        <f t="shared" si="0"/>
        <v>-7.2023809465463273E-2</v>
      </c>
      <c r="H35" s="179">
        <f t="shared" si="1"/>
        <v>0.52797619039483834</v>
      </c>
      <c r="I35" s="41"/>
      <c r="J35" s="111"/>
      <c r="K35" s="40"/>
      <c r="L35" s="41"/>
      <c r="M35" s="41"/>
      <c r="N35" s="41"/>
      <c r="O35" s="41"/>
      <c r="P35" s="41"/>
      <c r="Q35" s="113"/>
      <c r="R35" s="41"/>
      <c r="S35" s="145"/>
      <c r="T35" s="41"/>
      <c r="U35" s="41"/>
      <c r="V35" s="41"/>
      <c r="W35" s="44"/>
      <c r="X35" s="41"/>
      <c r="Y35" s="8"/>
      <c r="Z35" s="8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9"/>
    </row>
    <row r="36" spans="1:37" x14ac:dyDescent="0.2">
      <c r="A36" s="266"/>
      <c r="B36" s="267" t="s">
        <v>27</v>
      </c>
      <c r="C36" s="268">
        <f>AVERAGE(C8:C35)</f>
        <v>24.838690476186457</v>
      </c>
      <c r="D36" s="269"/>
      <c r="E36" s="268">
        <f>AVERAGE(E8:E35)</f>
        <v>24.834523809518682</v>
      </c>
      <c r="F36" s="270">
        <f>AVERAGE(F7:F35)</f>
        <v>4.9022988505673535</v>
      </c>
      <c r="G36" s="41"/>
      <c r="H36" s="41"/>
      <c r="I36" s="146"/>
      <c r="J36" s="111"/>
      <c r="K36" s="40"/>
      <c r="L36" s="41"/>
      <c r="M36" s="41"/>
      <c r="N36" s="41"/>
      <c r="O36" s="41"/>
      <c r="P36" s="41"/>
      <c r="Q36" s="44"/>
      <c r="R36" s="41"/>
      <c r="S36" s="145"/>
      <c r="T36" s="41"/>
      <c r="U36" s="41"/>
      <c r="V36" s="41"/>
      <c r="W36" s="44"/>
      <c r="X36" s="41"/>
      <c r="Y36" s="8"/>
      <c r="Z36" s="8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9"/>
    </row>
    <row r="37" spans="1:37" x14ac:dyDescent="0.2">
      <c r="A37" s="271"/>
      <c r="B37" s="272" t="s">
        <v>28</v>
      </c>
      <c r="C37" s="273" t="s">
        <v>19</v>
      </c>
      <c r="D37" s="274">
        <f>(C36-24)*60</f>
        <v>50.321428571187425</v>
      </c>
      <c r="E37" s="273" t="s">
        <v>19</v>
      </c>
      <c r="F37" s="275">
        <f>(E36-24)*60</f>
        <v>50.071428571120933</v>
      </c>
      <c r="G37" s="114"/>
      <c r="H37" s="61"/>
      <c r="I37" s="111"/>
      <c r="J37" s="40"/>
      <c r="K37" s="41"/>
      <c r="L37" s="41"/>
      <c r="M37" s="41"/>
      <c r="N37" s="41"/>
      <c r="O37" s="41"/>
      <c r="P37" s="44"/>
      <c r="Q37" s="41"/>
      <c r="R37" s="145"/>
      <c r="S37" s="41"/>
      <c r="T37" s="41"/>
      <c r="U37" s="41"/>
      <c r="V37" s="44"/>
      <c r="W37" s="41"/>
      <c r="X37" s="8"/>
      <c r="Y37" s="8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9"/>
      <c r="AK37" s="3"/>
    </row>
    <row r="38" spans="1:37" ht="13.5" thickBot="1" x14ac:dyDescent="0.25">
      <c r="A38" s="276"/>
      <c r="B38" s="277"/>
      <c r="C38" s="277"/>
      <c r="D38" s="278" t="s">
        <v>20</v>
      </c>
      <c r="E38" s="277"/>
      <c r="F38" s="279" t="s">
        <v>20</v>
      </c>
      <c r="G38" s="53"/>
      <c r="H38" s="58"/>
      <c r="I38" s="111"/>
      <c r="J38" s="40"/>
      <c r="K38" s="41"/>
      <c r="L38" s="41"/>
      <c r="M38" s="118"/>
      <c r="N38" s="41"/>
      <c r="O38" s="41"/>
      <c r="P38" s="44"/>
      <c r="Q38" s="41"/>
      <c r="R38" s="145"/>
      <c r="S38" s="41"/>
      <c r="T38" s="41"/>
      <c r="U38" s="41"/>
      <c r="V38" s="44"/>
      <c r="W38" s="41"/>
      <c r="X38" s="8"/>
      <c r="Y38" s="8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3"/>
      <c r="AK38" s="3"/>
    </row>
    <row r="39" spans="1:37" x14ac:dyDescent="0.2">
      <c r="A39" s="173"/>
      <c r="B39" s="3"/>
      <c r="C39" s="3"/>
      <c r="D39" s="115"/>
      <c r="E39" s="108"/>
      <c r="F39" s="10"/>
      <c r="G39" s="3"/>
      <c r="H39" s="56"/>
      <c r="I39" s="68"/>
      <c r="J39" s="61"/>
      <c r="K39" s="61"/>
      <c r="L39" s="42"/>
      <c r="M39" s="43"/>
      <c r="N39" s="35"/>
      <c r="O39" s="35"/>
      <c r="P39" s="35"/>
      <c r="Q39" s="41"/>
      <c r="R39" s="145"/>
      <c r="S39" s="41"/>
      <c r="T39" s="41"/>
      <c r="U39" s="41"/>
      <c r="V39" s="44"/>
      <c r="W39" s="41"/>
      <c r="X39" s="8"/>
      <c r="Y39" s="8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7" x14ac:dyDescent="0.2">
      <c r="A40" s="59"/>
      <c r="B40" s="3"/>
      <c r="C40" s="3"/>
      <c r="D40" s="3"/>
      <c r="E40" s="3"/>
      <c r="F40" s="9"/>
      <c r="G40" s="9"/>
      <c r="H40" s="9"/>
      <c r="I40" s="62"/>
      <c r="J40" s="53"/>
      <c r="K40" s="119"/>
      <c r="L40" s="44"/>
      <c r="M40" s="41"/>
      <c r="N40" s="36"/>
      <c r="O40" s="36"/>
      <c r="P40" s="35"/>
      <c r="Q40" s="41"/>
      <c r="R40" s="145"/>
      <c r="S40" s="41"/>
      <c r="T40" s="41"/>
      <c r="U40" s="41"/>
      <c r="V40" s="44"/>
      <c r="W40" s="41"/>
      <c r="X40" s="8"/>
      <c r="Y40" s="8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7" x14ac:dyDescent="0.2">
      <c r="B41" s="3"/>
      <c r="C41" s="3"/>
      <c r="D41" s="3"/>
      <c r="E41" s="3"/>
      <c r="F41" s="9"/>
      <c r="G41" s="9"/>
      <c r="H41" s="9"/>
      <c r="I41" s="9"/>
      <c r="J41" s="58"/>
      <c r="K41" s="119"/>
      <c r="L41" s="41"/>
      <c r="M41" s="36"/>
      <c r="N41" s="35"/>
      <c r="O41" s="35"/>
      <c r="P41" s="35"/>
      <c r="Q41" s="41"/>
      <c r="R41" s="145"/>
      <c r="S41" s="41"/>
      <c r="T41" s="41"/>
      <c r="U41" s="41"/>
      <c r="V41" s="44"/>
      <c r="W41" s="41"/>
      <c r="X41" s="8"/>
      <c r="Y41" s="8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7" x14ac:dyDescent="0.2">
      <c r="B42" s="3"/>
      <c r="C42" s="3"/>
      <c r="D42" s="3"/>
      <c r="E42" s="3"/>
      <c r="F42" s="9"/>
      <c r="G42" s="9"/>
      <c r="H42" s="9"/>
      <c r="I42" s="9"/>
      <c r="J42" s="10"/>
      <c r="K42" s="16"/>
      <c r="L42" s="41"/>
      <c r="M42" s="41"/>
      <c r="N42" s="36"/>
      <c r="O42" s="36"/>
      <c r="P42" s="35"/>
      <c r="Q42" s="41"/>
      <c r="R42" s="145"/>
      <c r="S42" s="41"/>
      <c r="T42" s="41"/>
      <c r="U42" s="41"/>
      <c r="V42" s="44"/>
      <c r="W42" s="41"/>
      <c r="X42" s="8"/>
      <c r="Y42" s="8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7" x14ac:dyDescent="0.2">
      <c r="B43" s="3"/>
      <c r="C43" s="3"/>
      <c r="D43" s="3"/>
      <c r="E43" s="3"/>
      <c r="F43" s="9"/>
      <c r="G43" s="9"/>
      <c r="H43" s="9"/>
      <c r="I43" s="9"/>
      <c r="J43" s="9"/>
      <c r="K43" s="41"/>
      <c r="L43" s="41"/>
      <c r="M43" s="41"/>
      <c r="N43" s="36"/>
      <c r="O43" s="36"/>
      <c r="P43" s="35"/>
      <c r="Q43" s="41"/>
      <c r="R43" s="145"/>
      <c r="S43" s="41"/>
      <c r="T43" s="41"/>
      <c r="U43" s="41"/>
      <c r="V43" s="44"/>
      <c r="W43" s="41"/>
      <c r="X43" s="8"/>
      <c r="Y43" s="8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7" x14ac:dyDescent="0.2">
      <c r="B44" s="3"/>
      <c r="C44" s="3"/>
      <c r="D44" s="3"/>
      <c r="E44" s="3"/>
      <c r="F44" s="9"/>
      <c r="G44" s="9"/>
      <c r="H44" s="9"/>
      <c r="I44" s="9"/>
      <c r="J44" s="9"/>
      <c r="K44" s="9"/>
      <c r="L44" s="10"/>
      <c r="M44" s="10"/>
      <c r="N44" s="2"/>
      <c r="O44" s="2"/>
      <c r="Q44" s="41"/>
      <c r="R44" s="145"/>
      <c r="S44" s="41"/>
      <c r="T44" s="41"/>
      <c r="U44" s="41"/>
      <c r="V44" s="44"/>
      <c r="W44" s="41"/>
      <c r="X44" s="8"/>
      <c r="Y44" s="8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7" x14ac:dyDescent="0.2">
      <c r="B45" s="3"/>
      <c r="C45" s="3"/>
      <c r="D45" s="13"/>
      <c r="E45" s="13"/>
      <c r="J45" s="9"/>
      <c r="K45" s="9"/>
      <c r="L45" s="10"/>
      <c r="M45" s="10"/>
      <c r="N45" s="2"/>
      <c r="O45" s="2"/>
      <c r="Q45" s="41"/>
      <c r="R45" s="145"/>
      <c r="S45" s="41"/>
      <c r="T45" s="41"/>
      <c r="U45" s="41"/>
      <c r="V45" s="44"/>
      <c r="W45" s="41"/>
      <c r="X45" s="8"/>
      <c r="Y45" s="8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7" x14ac:dyDescent="0.2">
      <c r="B46" s="3"/>
      <c r="C46" s="3"/>
      <c r="D46" s="3"/>
      <c r="E46" s="3"/>
      <c r="J46" s="9"/>
      <c r="K46" s="9"/>
      <c r="L46" s="10"/>
      <c r="M46" s="10"/>
      <c r="N46" s="2"/>
      <c r="O46" s="2"/>
      <c r="Q46" s="41"/>
      <c r="R46" s="145"/>
      <c r="S46" s="41"/>
      <c r="T46" s="41"/>
      <c r="U46" s="41"/>
      <c r="V46" s="44"/>
      <c r="W46" s="41"/>
      <c r="X46" s="8"/>
      <c r="Y46" s="8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7" x14ac:dyDescent="0.2">
      <c r="F47" s="9"/>
      <c r="G47" s="9"/>
      <c r="H47" s="9"/>
      <c r="I47" s="9"/>
      <c r="K47" s="14"/>
      <c r="L47" s="3"/>
      <c r="M47" s="3"/>
      <c r="N47" s="2"/>
      <c r="O47" s="2"/>
      <c r="Q47" s="41"/>
      <c r="R47" s="145"/>
      <c r="S47" s="41"/>
      <c r="T47" s="41"/>
      <c r="U47" s="41"/>
      <c r="V47" s="44"/>
      <c r="W47" s="41"/>
      <c r="X47" s="8"/>
      <c r="Y47" s="8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7" x14ac:dyDescent="0.2">
      <c r="F48" s="9"/>
      <c r="G48" s="9"/>
      <c r="H48" s="9"/>
      <c r="I48" s="9"/>
      <c r="K48" s="4"/>
      <c r="L48" s="3"/>
      <c r="M48" s="3"/>
      <c r="N48" s="2"/>
      <c r="O48" s="2"/>
      <c r="Q48" s="41"/>
      <c r="R48" s="145"/>
      <c r="S48" s="41"/>
      <c r="T48" s="41"/>
      <c r="U48" s="41"/>
      <c r="V48" s="44"/>
      <c r="W48" s="41"/>
      <c r="X48" s="8"/>
      <c r="Y48" s="8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6:36" x14ac:dyDescent="0.2">
      <c r="J49" s="9"/>
      <c r="K49" s="9"/>
      <c r="L49" s="5"/>
      <c r="M49" s="5"/>
      <c r="N49" s="2"/>
      <c r="O49" s="2"/>
      <c r="Q49" s="41"/>
      <c r="R49" s="145"/>
      <c r="S49" s="41"/>
      <c r="T49" s="41"/>
      <c r="U49" s="41"/>
      <c r="V49" s="44"/>
      <c r="W49" s="41"/>
      <c r="X49" s="8"/>
      <c r="Y49" s="8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</row>
    <row r="50" spans="6:36" x14ac:dyDescent="0.2">
      <c r="F50" s="9"/>
      <c r="G50" s="9"/>
      <c r="H50" s="9"/>
      <c r="I50" s="9"/>
      <c r="J50" s="9"/>
      <c r="K50" s="9"/>
      <c r="L50" s="5"/>
      <c r="M50" s="5"/>
      <c r="N50" s="2"/>
      <c r="O50" s="2"/>
      <c r="Q50" s="41"/>
      <c r="R50" s="145"/>
      <c r="S50" s="41"/>
      <c r="T50" s="41"/>
      <c r="U50" s="41"/>
      <c r="V50" s="44"/>
      <c r="W50" s="41"/>
      <c r="X50" s="8"/>
      <c r="Y50" s="8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</row>
    <row r="51" spans="6:36" x14ac:dyDescent="0.2">
      <c r="F51" s="9"/>
      <c r="G51" s="9"/>
      <c r="H51" s="9"/>
      <c r="I51" s="9"/>
      <c r="J51" s="9"/>
      <c r="K51" s="9"/>
      <c r="L51" s="5"/>
      <c r="M51" s="5"/>
      <c r="N51" s="2"/>
      <c r="O51" s="2"/>
      <c r="Q51" s="41"/>
      <c r="R51" s="145"/>
      <c r="S51" s="41"/>
      <c r="T51" s="41"/>
      <c r="U51" s="41"/>
      <c r="V51" s="44"/>
      <c r="W51" s="41"/>
      <c r="X51" s="8"/>
      <c r="Y51" s="8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</row>
    <row r="52" spans="6:36" x14ac:dyDescent="0.2">
      <c r="F52" s="9"/>
      <c r="G52" s="9"/>
      <c r="H52" s="9"/>
      <c r="I52" s="9"/>
      <c r="J52" s="9"/>
      <c r="K52" s="9"/>
      <c r="L52" s="5"/>
      <c r="M52" s="5"/>
      <c r="N52" s="2"/>
      <c r="O52" s="2"/>
      <c r="Q52" s="41"/>
      <c r="R52" s="145"/>
      <c r="S52" s="41"/>
      <c r="T52" s="41"/>
      <c r="U52" s="41"/>
      <c r="V52" s="44"/>
      <c r="W52" s="41"/>
      <c r="X52" s="8"/>
      <c r="Y52" s="8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</row>
    <row r="53" spans="6:36" x14ac:dyDescent="0.2">
      <c r="F53" s="9"/>
      <c r="G53" s="9"/>
      <c r="H53" s="9"/>
      <c r="I53" s="9"/>
      <c r="J53" s="9"/>
      <c r="K53" s="9"/>
      <c r="L53" s="5"/>
      <c r="M53" s="5"/>
      <c r="N53" s="2"/>
      <c r="O53" s="2"/>
      <c r="Q53" s="41"/>
      <c r="R53" s="145"/>
      <c r="S53" s="41"/>
      <c r="T53" s="41"/>
      <c r="U53" s="41"/>
      <c r="V53" s="44"/>
      <c r="W53" s="41"/>
      <c r="X53" s="8"/>
      <c r="Y53" s="8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</row>
    <row r="54" spans="6:36" x14ac:dyDescent="0.2">
      <c r="F54" s="9"/>
      <c r="G54" s="9"/>
      <c r="H54" s="9"/>
      <c r="I54" s="9"/>
      <c r="J54" s="9"/>
      <c r="K54" s="9"/>
      <c r="L54" s="5"/>
      <c r="M54" s="5"/>
      <c r="N54" s="2"/>
      <c r="O54" s="2"/>
      <c r="Q54" s="41"/>
      <c r="R54" s="145"/>
      <c r="S54" s="41"/>
      <c r="T54" s="41"/>
      <c r="U54" s="41"/>
      <c r="V54" s="44"/>
      <c r="W54" s="8"/>
      <c r="X54" s="8"/>
      <c r="Y54" s="8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</row>
    <row r="55" spans="6:36" x14ac:dyDescent="0.2">
      <c r="F55" s="9"/>
      <c r="G55" s="9"/>
      <c r="H55" s="9"/>
      <c r="I55" s="9"/>
      <c r="J55" s="9"/>
      <c r="K55" s="9"/>
      <c r="L55" s="5"/>
      <c r="M55" s="5"/>
      <c r="N55" s="2"/>
      <c r="O55" s="2"/>
      <c r="Q55" s="41"/>
      <c r="R55" s="145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</row>
    <row r="56" spans="6:36" x14ac:dyDescent="0.2">
      <c r="F56" s="9"/>
      <c r="G56" s="9"/>
      <c r="H56" s="9"/>
      <c r="I56" s="9"/>
      <c r="J56" s="9"/>
      <c r="K56" s="9"/>
      <c r="L56" s="5"/>
      <c r="M56" s="5"/>
      <c r="N56" s="2"/>
      <c r="O56" s="2"/>
      <c r="Q56" s="41"/>
      <c r="R56" s="145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</row>
    <row r="57" spans="6:36" x14ac:dyDescent="0.2">
      <c r="F57" s="9"/>
      <c r="G57" s="9"/>
      <c r="H57" s="9"/>
      <c r="I57" s="9"/>
      <c r="J57" s="9"/>
      <c r="K57" s="9"/>
      <c r="L57" s="5"/>
      <c r="M57" s="5"/>
      <c r="N57" s="2"/>
      <c r="O57" s="2"/>
      <c r="Q57" s="41"/>
      <c r="R57" s="145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</row>
    <row r="58" spans="6:36" x14ac:dyDescent="0.2">
      <c r="F58" s="9"/>
      <c r="G58" s="9"/>
      <c r="H58" s="9"/>
      <c r="I58" s="9"/>
      <c r="J58" s="9"/>
      <c r="K58" s="9"/>
      <c r="L58" s="5"/>
      <c r="M58" s="5"/>
      <c r="N58" s="2"/>
      <c r="O58" s="2"/>
      <c r="Q58" s="41"/>
      <c r="R58" s="145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</row>
    <row r="59" spans="6:36" x14ac:dyDescent="0.2">
      <c r="F59" s="9"/>
      <c r="G59" s="9"/>
      <c r="H59" s="9"/>
      <c r="I59" s="9"/>
      <c r="J59" s="9"/>
      <c r="K59" s="9"/>
      <c r="L59" s="5"/>
      <c r="M59" s="5"/>
      <c r="N59" s="2"/>
      <c r="O59" s="2"/>
      <c r="Q59" s="41"/>
      <c r="R59" s="145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</row>
    <row r="60" spans="6:36" x14ac:dyDescent="0.2">
      <c r="J60" s="9"/>
      <c r="K60" s="9"/>
      <c r="L60" s="5"/>
      <c r="M60" s="5"/>
      <c r="N60" s="2"/>
      <c r="O60" s="2"/>
      <c r="Q60" s="41"/>
      <c r="R60" s="145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</row>
    <row r="61" spans="6:36" x14ac:dyDescent="0.2">
      <c r="J61" s="9"/>
      <c r="K61" s="9"/>
      <c r="L61" s="5"/>
      <c r="M61" s="5"/>
      <c r="N61" s="2"/>
      <c r="O61" s="2"/>
      <c r="Q61" s="41"/>
      <c r="R61" s="145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</row>
    <row r="62" spans="6:36" x14ac:dyDescent="0.2">
      <c r="Q62" s="41"/>
      <c r="R62" s="145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</row>
    <row r="63" spans="6:36" x14ac:dyDescent="0.2">
      <c r="Q63" s="41"/>
      <c r="R63" s="145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</row>
    <row r="64" spans="6:36" x14ac:dyDescent="0.2">
      <c r="Q64" s="41"/>
      <c r="R64" s="145"/>
      <c r="S64" s="41"/>
      <c r="T64" s="41"/>
      <c r="U64" s="41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</row>
    <row r="65" spans="17:36" x14ac:dyDescent="0.2">
      <c r="Q65" s="41"/>
      <c r="R65" s="145"/>
      <c r="S65" s="41"/>
      <c r="T65" s="41"/>
      <c r="U65" s="41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</row>
    <row r="66" spans="17:36" x14ac:dyDescent="0.2">
      <c r="Q66" s="41"/>
      <c r="R66" s="145"/>
      <c r="S66" s="41"/>
      <c r="T66" s="41"/>
      <c r="U66" s="41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</row>
    <row r="67" spans="17:36" x14ac:dyDescent="0.2">
      <c r="Q67" s="41"/>
      <c r="R67" s="145"/>
      <c r="S67" s="41"/>
      <c r="T67" s="41"/>
      <c r="U67" s="41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</row>
    <row r="68" spans="17:36" x14ac:dyDescent="0.2">
      <c r="Q68" s="41"/>
      <c r="R68" s="145"/>
      <c r="S68" s="41"/>
      <c r="T68" s="41"/>
      <c r="U68" s="41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</row>
    <row r="69" spans="17:36" x14ac:dyDescent="0.2">
      <c r="Q69" s="41"/>
      <c r="R69" s="145"/>
      <c r="S69" s="41"/>
      <c r="T69" s="41"/>
      <c r="U69" s="41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</row>
    <row r="70" spans="17:36" x14ac:dyDescent="0.2">
      <c r="Q70" s="41"/>
      <c r="R70" s="145"/>
      <c r="S70" s="41"/>
      <c r="T70" s="41"/>
      <c r="U70" s="41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</row>
    <row r="71" spans="17:36" x14ac:dyDescent="0.2">
      <c r="Q71" s="41"/>
      <c r="R71" s="145"/>
      <c r="S71" s="41"/>
      <c r="T71" s="41"/>
      <c r="U71" s="41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</row>
    <row r="72" spans="17:36" x14ac:dyDescent="0.2">
      <c r="Q72" s="41"/>
      <c r="R72" s="145"/>
      <c r="S72" s="41"/>
      <c r="T72" s="41"/>
      <c r="U72" s="41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</row>
    <row r="73" spans="17:36" x14ac:dyDescent="0.2">
      <c r="Q73" s="41"/>
      <c r="R73" s="145"/>
      <c r="S73" s="8"/>
      <c r="T73" s="41"/>
      <c r="U73" s="41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</row>
    <row r="74" spans="17:36" x14ac:dyDescent="0.2">
      <c r="Q74" s="41"/>
      <c r="R74" s="145"/>
      <c r="S74" s="41"/>
      <c r="T74" s="41"/>
      <c r="U74" s="41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</row>
    <row r="75" spans="17:36" x14ac:dyDescent="0.2">
      <c r="Q75" s="41"/>
      <c r="R75" s="145"/>
      <c r="S75" s="8"/>
      <c r="T75" s="41"/>
      <c r="U75" s="41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</row>
    <row r="76" spans="17:36" x14ac:dyDescent="0.2">
      <c r="Q76" s="41"/>
      <c r="R76" s="145"/>
      <c r="S76" s="41"/>
      <c r="T76" s="41"/>
      <c r="U76" s="41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</row>
    <row r="77" spans="17:36" x14ac:dyDescent="0.2">
      <c r="Q77" s="41"/>
      <c r="R77" s="145"/>
      <c r="S77" s="8"/>
      <c r="T77" s="41"/>
      <c r="U77" s="41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</row>
    <row r="78" spans="17:36" x14ac:dyDescent="0.2">
      <c r="Q78" s="41"/>
      <c r="R78" s="145"/>
      <c r="S78" s="41"/>
      <c r="T78" s="41"/>
      <c r="U78" s="41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</row>
    <row r="79" spans="17:36" x14ac:dyDescent="0.2">
      <c r="Q79" s="41"/>
      <c r="R79" s="145"/>
      <c r="S79" s="8"/>
      <c r="T79" s="41"/>
      <c r="U79" s="41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</row>
    <row r="80" spans="17:36" x14ac:dyDescent="0.2">
      <c r="Q80" s="41"/>
      <c r="R80" s="145"/>
      <c r="S80" s="41"/>
      <c r="T80" s="41"/>
      <c r="U80" s="41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</row>
    <row r="81" spans="10:36" x14ac:dyDescent="0.2">
      <c r="Q81" s="41"/>
      <c r="R81" s="145"/>
      <c r="S81" s="8"/>
      <c r="T81" s="41"/>
      <c r="U81" s="41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</row>
    <row r="82" spans="10:36" x14ac:dyDescent="0.2">
      <c r="Q82" s="41"/>
      <c r="R82" s="136"/>
      <c r="S82" s="41"/>
      <c r="T82" s="41"/>
      <c r="U82" s="41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</row>
    <row r="83" spans="10:36" x14ac:dyDescent="0.2">
      <c r="Q83" s="41"/>
      <c r="R83" s="145"/>
      <c r="S83" s="8"/>
      <c r="T83" s="41"/>
      <c r="U83" s="41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</row>
    <row r="84" spans="10:36" x14ac:dyDescent="0.2">
      <c r="Q84" s="41"/>
      <c r="R84" s="145"/>
      <c r="S84" s="41"/>
      <c r="T84" s="41"/>
      <c r="U84" s="41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</row>
    <row r="85" spans="10:36" x14ac:dyDescent="0.2">
      <c r="J85" s="8"/>
      <c r="K85" s="8"/>
      <c r="L85" s="8"/>
      <c r="Q85" s="41"/>
      <c r="R85" s="145"/>
      <c r="S85" s="8"/>
      <c r="T85" s="41"/>
      <c r="U85" s="41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</row>
    <row r="86" spans="10:36" ht="15" x14ac:dyDescent="0.25">
      <c r="J86" s="56"/>
      <c r="K86" s="56"/>
      <c r="L86" s="23"/>
      <c r="Q86" s="41"/>
      <c r="R86" s="145"/>
      <c r="S86" s="41"/>
      <c r="T86" s="41"/>
      <c r="U86" s="41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</row>
    <row r="87" spans="10:36" x14ac:dyDescent="0.2">
      <c r="J87" s="54"/>
      <c r="K87" s="54"/>
      <c r="L87" s="24"/>
      <c r="Q87" s="41"/>
      <c r="R87" s="145"/>
      <c r="S87" s="8"/>
      <c r="T87" s="41"/>
      <c r="U87" s="41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</row>
    <row r="88" spans="10:36" x14ac:dyDescent="0.2">
      <c r="J88" s="56"/>
      <c r="K88" s="16"/>
      <c r="L88" s="24"/>
      <c r="Q88" s="41"/>
      <c r="R88" s="145"/>
      <c r="S88" s="41"/>
      <c r="T88" s="41"/>
      <c r="U88" s="41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</row>
    <row r="89" spans="10:36" x14ac:dyDescent="0.2">
      <c r="J89" s="64"/>
      <c r="K89" s="51"/>
      <c r="L89" s="65"/>
      <c r="Q89" s="41"/>
      <c r="R89" s="145"/>
      <c r="S89" s="8"/>
      <c r="T89" s="41"/>
      <c r="U89" s="41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</row>
    <row r="90" spans="10:36" x14ac:dyDescent="0.2">
      <c r="J90" s="55"/>
      <c r="K90" s="95"/>
      <c r="L90" s="3"/>
      <c r="Q90" s="41"/>
      <c r="R90" s="145"/>
      <c r="S90" s="41"/>
      <c r="T90" s="41"/>
      <c r="U90" s="41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</row>
    <row r="91" spans="10:36" x14ac:dyDescent="0.2">
      <c r="J91" s="10"/>
      <c r="K91" s="94"/>
      <c r="L91" s="3"/>
      <c r="Q91" s="41"/>
      <c r="R91" s="145"/>
      <c r="S91" s="8"/>
      <c r="T91" s="41"/>
      <c r="U91" s="41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</row>
    <row r="92" spans="10:36" x14ac:dyDescent="0.2">
      <c r="J92" s="44"/>
      <c r="K92" s="16"/>
      <c r="L92" s="44"/>
      <c r="M92" s="35"/>
      <c r="Q92" s="41"/>
      <c r="R92" s="145"/>
      <c r="S92" s="41"/>
      <c r="T92" s="41"/>
      <c r="U92" s="41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</row>
    <row r="93" spans="10:36" x14ac:dyDescent="0.2">
      <c r="J93" s="41"/>
      <c r="K93" s="41"/>
      <c r="L93" s="44"/>
      <c r="M93" s="35"/>
      <c r="Q93" s="41"/>
      <c r="R93" s="145"/>
      <c r="S93" s="8"/>
      <c r="T93" s="41"/>
      <c r="U93" s="41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</row>
    <row r="94" spans="10:36" x14ac:dyDescent="0.2">
      <c r="J94" s="41"/>
      <c r="K94" s="41"/>
      <c r="L94" s="44"/>
      <c r="M94" s="35"/>
      <c r="Q94" s="41"/>
      <c r="R94" s="145"/>
      <c r="S94" s="41"/>
      <c r="T94" s="41"/>
      <c r="U94" s="41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</row>
    <row r="95" spans="10:36" x14ac:dyDescent="0.2">
      <c r="J95" s="41"/>
      <c r="K95" s="41"/>
      <c r="L95" s="44"/>
      <c r="M95" s="35"/>
      <c r="Q95" s="44"/>
      <c r="R95" s="44"/>
      <c r="S95" s="8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</row>
    <row r="96" spans="10:36" x14ac:dyDescent="0.2">
      <c r="J96" s="41"/>
      <c r="K96" s="41"/>
      <c r="L96" s="44"/>
      <c r="M96" s="35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</row>
    <row r="97" spans="10:36" x14ac:dyDescent="0.2">
      <c r="J97" s="41"/>
      <c r="K97" s="41"/>
      <c r="L97" s="44"/>
      <c r="M97" s="35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</row>
    <row r="98" spans="10:36" x14ac:dyDescent="0.2">
      <c r="J98" s="41"/>
      <c r="K98" s="41"/>
      <c r="L98" s="44"/>
      <c r="M98" s="35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</row>
    <row r="99" spans="10:36" x14ac:dyDescent="0.2">
      <c r="J99" s="41"/>
      <c r="K99" s="41"/>
      <c r="L99" s="44"/>
      <c r="M99" s="35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</row>
    <row r="100" spans="10:36" x14ac:dyDescent="0.2">
      <c r="J100" s="41"/>
      <c r="K100" s="41"/>
      <c r="L100" s="44"/>
      <c r="M100" s="35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</row>
    <row r="101" spans="10:36" x14ac:dyDescent="0.2">
      <c r="J101" s="41"/>
      <c r="K101" s="41"/>
      <c r="L101" s="44"/>
      <c r="M101" s="35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</row>
    <row r="102" spans="10:36" x14ac:dyDescent="0.2">
      <c r="J102" s="41"/>
      <c r="K102" s="41"/>
      <c r="L102" s="44"/>
      <c r="M102" s="35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</row>
    <row r="103" spans="10:36" x14ac:dyDescent="0.2">
      <c r="J103" s="41"/>
      <c r="K103" s="41"/>
      <c r="L103" s="44"/>
      <c r="M103" s="35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</row>
    <row r="104" spans="10:36" x14ac:dyDescent="0.2">
      <c r="J104" s="41"/>
      <c r="K104" s="41"/>
      <c r="L104" s="44"/>
      <c r="M104" s="35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</row>
    <row r="105" spans="10:36" x14ac:dyDescent="0.2">
      <c r="J105" s="41"/>
      <c r="K105" s="41"/>
      <c r="L105" s="44"/>
      <c r="M105" s="35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</row>
    <row r="106" spans="10:36" x14ac:dyDescent="0.2">
      <c r="J106" s="41"/>
      <c r="K106" s="41"/>
      <c r="L106" s="44"/>
      <c r="M106" s="35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</row>
    <row r="107" spans="10:36" x14ac:dyDescent="0.2">
      <c r="J107" s="41"/>
      <c r="K107" s="41"/>
      <c r="L107" s="44"/>
      <c r="M107" s="35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</row>
    <row r="108" spans="10:36" x14ac:dyDescent="0.2">
      <c r="J108" s="41"/>
      <c r="K108" s="41"/>
      <c r="L108" s="44"/>
      <c r="M108" s="35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</row>
    <row r="109" spans="10:36" x14ac:dyDescent="0.2">
      <c r="J109" s="41"/>
      <c r="K109" s="41"/>
      <c r="L109" s="44"/>
      <c r="M109" s="35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</row>
    <row r="110" spans="10:36" x14ac:dyDescent="0.2">
      <c r="J110" s="41"/>
      <c r="K110" s="41"/>
      <c r="L110" s="44"/>
      <c r="M110" s="35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</row>
    <row r="111" spans="10:36" x14ac:dyDescent="0.2">
      <c r="J111" s="41"/>
      <c r="K111" s="41"/>
      <c r="L111" s="44"/>
      <c r="M111" s="35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</row>
    <row r="112" spans="10:36" x14ac:dyDescent="0.2">
      <c r="J112" s="41"/>
      <c r="K112" s="41"/>
      <c r="L112" s="44"/>
      <c r="M112" s="35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</row>
    <row r="113" spans="1:36" x14ac:dyDescent="0.2">
      <c r="J113" s="41"/>
      <c r="K113" s="41"/>
      <c r="L113" s="44"/>
      <c r="M113" s="35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</row>
    <row r="114" spans="1:36" x14ac:dyDescent="0.2">
      <c r="A114" s="190"/>
      <c r="B114" s="190"/>
      <c r="C114" s="190"/>
      <c r="D114" s="190"/>
      <c r="E114" s="190"/>
      <c r="F114" s="190"/>
      <c r="G114" s="190"/>
      <c r="H114" s="190"/>
      <c r="I114" s="190"/>
      <c r="J114" s="41"/>
      <c r="K114" s="41"/>
      <c r="L114" s="44"/>
      <c r="M114" s="35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</row>
    <row r="115" spans="1:36" x14ac:dyDescent="0.2">
      <c r="A115" s="190"/>
      <c r="B115" s="190"/>
      <c r="C115" s="190"/>
      <c r="D115" s="190"/>
      <c r="E115" s="190"/>
      <c r="F115" s="190"/>
      <c r="G115" s="190"/>
      <c r="H115" s="190"/>
      <c r="I115" s="190"/>
      <c r="J115" s="41"/>
      <c r="K115" s="41"/>
      <c r="L115" s="44"/>
      <c r="M115" s="35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</row>
    <row r="116" spans="1:36" x14ac:dyDescent="0.2">
      <c r="A116" s="190"/>
      <c r="B116" s="190"/>
      <c r="C116" s="190"/>
      <c r="D116" s="190"/>
      <c r="E116" s="190"/>
      <c r="F116" s="190"/>
      <c r="G116" s="190"/>
      <c r="H116" s="190"/>
      <c r="I116" s="190"/>
      <c r="J116" s="41"/>
      <c r="K116" s="41"/>
      <c r="L116" s="44"/>
      <c r="M116" s="35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</row>
    <row r="117" spans="1:36" x14ac:dyDescent="0.2">
      <c r="A117" s="190"/>
      <c r="B117" s="190"/>
      <c r="C117" s="190"/>
      <c r="D117" s="190"/>
      <c r="E117" s="190"/>
      <c r="F117" s="190"/>
      <c r="G117" s="190"/>
      <c r="H117" s="190"/>
      <c r="I117" s="190"/>
      <c r="J117" s="41"/>
      <c r="K117" s="41"/>
      <c r="L117" s="44"/>
      <c r="M117" s="35"/>
      <c r="Q117" s="44"/>
      <c r="R117" s="153"/>
      <c r="S117" s="153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</row>
    <row r="118" spans="1:36" x14ac:dyDescent="0.2">
      <c r="A118" s="190"/>
      <c r="B118" s="190"/>
      <c r="C118" s="190"/>
      <c r="D118" s="190"/>
      <c r="E118" s="190"/>
      <c r="F118" s="190"/>
      <c r="G118" s="190"/>
      <c r="H118" s="190"/>
      <c r="I118" s="190"/>
      <c r="J118" s="41"/>
      <c r="K118" s="41"/>
      <c r="L118" s="40"/>
      <c r="M118" s="35"/>
      <c r="Q118" s="3"/>
      <c r="R118" s="147"/>
      <c r="S118" s="147"/>
      <c r="T118" s="73"/>
      <c r="U118" s="73"/>
      <c r="V118" s="3"/>
      <c r="W118" s="3"/>
      <c r="X118" s="3"/>
      <c r="Y118" s="3"/>
    </row>
    <row r="119" spans="1:36" x14ac:dyDescent="0.2">
      <c r="A119" s="190"/>
      <c r="B119" s="190"/>
      <c r="C119" s="190"/>
      <c r="D119" s="190"/>
      <c r="E119" s="190"/>
      <c r="F119" s="190"/>
      <c r="G119" s="190"/>
      <c r="H119" s="190"/>
      <c r="I119" s="190"/>
      <c r="J119" s="10"/>
      <c r="K119" s="10"/>
      <c r="L119" s="11"/>
      <c r="Q119" s="3"/>
      <c r="R119" s="28"/>
      <c r="S119" s="31"/>
      <c r="T119" s="191"/>
      <c r="U119" s="15"/>
      <c r="V119" s="3"/>
      <c r="W119" s="3"/>
      <c r="X119" s="3"/>
      <c r="Y119" s="3"/>
    </row>
    <row r="120" spans="1:36" x14ac:dyDescent="0.2">
      <c r="A120" s="190"/>
      <c r="B120" s="190"/>
      <c r="C120" s="190"/>
      <c r="D120" s="190"/>
      <c r="E120" s="190"/>
      <c r="F120" s="190"/>
      <c r="G120" s="190"/>
      <c r="H120" s="190"/>
      <c r="I120" s="190"/>
      <c r="J120" s="10"/>
      <c r="K120" s="10"/>
      <c r="L120" s="11"/>
      <c r="Q120" s="3"/>
      <c r="R120" s="78"/>
      <c r="S120" s="77"/>
      <c r="T120" s="77"/>
      <c r="U120" s="15"/>
      <c r="V120" s="3"/>
      <c r="W120" s="3"/>
      <c r="X120" s="3"/>
      <c r="Y120" s="3"/>
    </row>
    <row r="121" spans="1:36" x14ac:dyDescent="0.2">
      <c r="A121" s="190"/>
      <c r="B121" s="190"/>
      <c r="C121" s="190"/>
      <c r="D121" s="190"/>
      <c r="E121" s="190"/>
      <c r="F121" s="190"/>
      <c r="G121" s="190"/>
      <c r="H121" s="190"/>
      <c r="I121" s="190"/>
      <c r="J121" s="10"/>
      <c r="K121" s="10"/>
      <c r="L121" s="11"/>
      <c r="M121" s="50"/>
      <c r="N121" s="50"/>
      <c r="Q121" s="3"/>
      <c r="R121" s="32"/>
      <c r="S121" s="104"/>
      <c r="T121" s="10"/>
      <c r="U121" s="10"/>
      <c r="V121" s="3"/>
      <c r="W121" s="3"/>
      <c r="X121" s="3"/>
      <c r="Y121" s="3"/>
    </row>
    <row r="122" spans="1:36" x14ac:dyDescent="0.2">
      <c r="A122" s="190"/>
      <c r="B122" s="190"/>
      <c r="C122" s="190"/>
      <c r="D122" s="190"/>
      <c r="E122" s="190"/>
      <c r="F122" s="190"/>
      <c r="G122" s="190"/>
      <c r="H122" s="190"/>
      <c r="I122" s="190"/>
      <c r="J122" s="60"/>
      <c r="K122" s="60"/>
      <c r="L122" s="66"/>
      <c r="M122" s="50"/>
      <c r="N122" s="50"/>
      <c r="O122" s="29"/>
      <c r="Q122" s="3"/>
      <c r="R122" s="32"/>
      <c r="S122" s="104"/>
      <c r="T122" s="10"/>
      <c r="U122" s="10"/>
      <c r="V122" s="3"/>
      <c r="W122" s="3"/>
      <c r="X122" s="3"/>
      <c r="Y122" s="3"/>
    </row>
    <row r="123" spans="1:36" x14ac:dyDescent="0.2">
      <c r="A123" s="193"/>
      <c r="B123" s="194"/>
      <c r="C123" s="193"/>
      <c r="D123" s="193"/>
      <c r="E123" s="193"/>
      <c r="F123" s="193"/>
      <c r="G123" s="193"/>
      <c r="H123" s="120"/>
      <c r="I123" s="120"/>
      <c r="J123" s="67"/>
      <c r="K123" s="58"/>
      <c r="L123" s="52"/>
      <c r="M123" s="66"/>
      <c r="N123" s="75"/>
      <c r="O123" s="76"/>
      <c r="P123" s="70"/>
      <c r="Q123" s="3"/>
      <c r="R123" s="32"/>
      <c r="S123" s="104"/>
      <c r="T123" s="10"/>
      <c r="U123" s="10"/>
      <c r="V123" s="3"/>
      <c r="W123" s="3"/>
      <c r="X123" s="3"/>
      <c r="Y123" s="3"/>
    </row>
    <row r="124" spans="1:36" x14ac:dyDescent="0.2">
      <c r="A124" s="195"/>
      <c r="B124" s="189"/>
      <c r="C124" s="195"/>
      <c r="D124" s="195"/>
      <c r="E124" s="195"/>
      <c r="F124" s="195"/>
      <c r="G124" s="195"/>
      <c r="H124" s="195"/>
      <c r="I124" s="195"/>
      <c r="J124" s="10"/>
      <c r="K124" s="10"/>
      <c r="L124" s="10"/>
      <c r="M124" s="74"/>
      <c r="N124" s="70"/>
      <c r="O124" s="70"/>
      <c r="P124" s="3"/>
      <c r="Q124" s="3"/>
      <c r="R124" s="32"/>
      <c r="S124" s="104"/>
      <c r="T124" s="10"/>
      <c r="U124" s="10"/>
      <c r="V124" s="3"/>
      <c r="W124" s="3"/>
      <c r="X124" s="3"/>
      <c r="Y124" s="3"/>
    </row>
    <row r="125" spans="1:36" x14ac:dyDescent="0.2">
      <c r="A125" s="193"/>
      <c r="B125" s="192"/>
      <c r="C125" s="193"/>
      <c r="D125" s="193"/>
      <c r="E125" s="193"/>
      <c r="F125" s="193"/>
      <c r="G125" s="193"/>
      <c r="H125" s="193"/>
      <c r="I125" s="112"/>
      <c r="J125" s="72"/>
      <c r="K125" s="73"/>
      <c r="L125" s="10"/>
      <c r="N125" s="5"/>
      <c r="O125" s="1"/>
      <c r="Q125" s="3"/>
      <c r="R125" s="32"/>
      <c r="S125" s="104"/>
      <c r="T125" s="10"/>
      <c r="U125" s="10"/>
      <c r="V125" s="3"/>
      <c r="W125" s="3"/>
      <c r="X125" s="3"/>
      <c r="Y125" s="3"/>
    </row>
    <row r="126" spans="1:36" x14ac:dyDescent="0.2">
      <c r="A126" s="193"/>
      <c r="B126" s="27"/>
      <c r="C126" s="117"/>
      <c r="D126" s="117"/>
      <c r="E126" s="27"/>
      <c r="F126" s="17"/>
      <c r="G126" s="192"/>
      <c r="H126" s="193"/>
      <c r="I126" s="27"/>
      <c r="J126" s="70"/>
      <c r="K126" s="70"/>
      <c r="L126" s="10"/>
      <c r="N126" s="5"/>
      <c r="O126" s="1"/>
      <c r="Q126" s="3"/>
      <c r="R126" s="32"/>
      <c r="S126" s="104"/>
      <c r="T126" s="10"/>
      <c r="U126" s="10"/>
      <c r="V126" s="3"/>
      <c r="W126" s="3"/>
      <c r="X126" s="3"/>
      <c r="Y126" s="3"/>
    </row>
    <row r="127" spans="1:36" x14ac:dyDescent="0.2">
      <c r="A127" s="193"/>
      <c r="B127" s="27"/>
      <c r="C127" s="117"/>
      <c r="D127" s="117"/>
      <c r="E127" s="192"/>
      <c r="F127" s="192"/>
      <c r="G127" s="27"/>
      <c r="H127" s="27"/>
      <c r="I127" s="27"/>
      <c r="J127" s="74"/>
      <c r="K127" s="16"/>
      <c r="L127" s="10"/>
      <c r="N127" s="5"/>
      <c r="O127" s="5"/>
      <c r="Q127" s="3"/>
      <c r="R127" s="32"/>
      <c r="S127" s="10"/>
      <c r="T127" s="10"/>
      <c r="U127" s="10"/>
      <c r="V127" s="3"/>
      <c r="W127" s="3"/>
      <c r="X127" s="3"/>
      <c r="Y127" s="3"/>
    </row>
    <row r="128" spans="1:36" x14ac:dyDescent="0.2">
      <c r="A128" s="193"/>
      <c r="B128" s="193"/>
      <c r="C128" s="17"/>
      <c r="D128" s="27"/>
      <c r="E128" s="17"/>
      <c r="F128" s="27"/>
      <c r="G128" s="17"/>
      <c r="H128" s="17"/>
      <c r="I128" s="27"/>
      <c r="J128" s="69"/>
      <c r="K128" s="69"/>
      <c r="L128" s="3"/>
      <c r="M128" s="3"/>
      <c r="N128" s="10"/>
      <c r="O128" s="5"/>
      <c r="Q128" s="3"/>
      <c r="R128" s="32"/>
      <c r="S128" s="10"/>
      <c r="T128" s="10"/>
      <c r="U128" s="10"/>
      <c r="V128" s="3"/>
      <c r="W128" s="3"/>
      <c r="X128" s="3"/>
      <c r="Y128" s="3"/>
    </row>
    <row r="129" spans="1:25" x14ac:dyDescent="0.2">
      <c r="A129" s="193"/>
      <c r="B129" s="195"/>
      <c r="C129" s="121"/>
      <c r="D129" s="118"/>
      <c r="E129" s="57"/>
      <c r="F129" s="118"/>
      <c r="G129" s="41"/>
      <c r="H129" s="41"/>
      <c r="I129" s="41"/>
      <c r="J129" s="73"/>
      <c r="K129" s="16"/>
      <c r="L129" s="3"/>
      <c r="M129" s="10"/>
      <c r="N129" s="10"/>
      <c r="Q129" s="3"/>
      <c r="R129" s="32"/>
      <c r="S129" s="10"/>
      <c r="T129" s="10"/>
      <c r="U129" s="10"/>
      <c r="V129" s="3"/>
      <c r="W129" s="3"/>
      <c r="X129" s="3"/>
      <c r="Y129" s="3"/>
    </row>
    <row r="130" spans="1:25" x14ac:dyDescent="0.2">
      <c r="A130" s="193"/>
      <c r="B130" s="195"/>
      <c r="C130" s="121"/>
      <c r="D130" s="118"/>
      <c r="E130" s="57"/>
      <c r="F130" s="118"/>
      <c r="G130" s="41"/>
      <c r="H130" s="41"/>
      <c r="I130" s="41"/>
      <c r="J130" s="10"/>
      <c r="K130" s="16"/>
      <c r="L130" s="3"/>
      <c r="M130" s="10"/>
      <c r="N130" s="10"/>
      <c r="Q130" s="3"/>
      <c r="R130" s="32"/>
      <c r="S130" s="10"/>
      <c r="T130" s="10"/>
      <c r="U130" s="10"/>
      <c r="V130" s="3"/>
      <c r="W130" s="3"/>
      <c r="X130" s="3"/>
      <c r="Y130" s="3"/>
    </row>
    <row r="131" spans="1:25" x14ac:dyDescent="0.2">
      <c r="A131" s="193"/>
      <c r="B131" s="195"/>
      <c r="C131" s="121"/>
      <c r="D131" s="118"/>
      <c r="E131" s="57"/>
      <c r="F131" s="118"/>
      <c r="G131" s="41"/>
      <c r="H131" s="41"/>
      <c r="I131" s="41"/>
      <c r="J131" s="3"/>
      <c r="K131" s="10"/>
      <c r="L131" s="3"/>
      <c r="M131" s="10"/>
      <c r="N131" s="10"/>
      <c r="Q131" s="3"/>
      <c r="R131" s="32"/>
      <c r="S131" s="10"/>
      <c r="T131" s="10"/>
      <c r="U131" s="10"/>
      <c r="V131" s="3"/>
      <c r="W131" s="3"/>
      <c r="X131" s="3"/>
      <c r="Y131" s="3"/>
    </row>
    <row r="132" spans="1:25" x14ac:dyDescent="0.2">
      <c r="A132" s="193"/>
      <c r="B132" s="195"/>
      <c r="C132" s="121"/>
      <c r="D132" s="118"/>
      <c r="E132" s="57"/>
      <c r="F132" s="118"/>
      <c r="G132" s="41"/>
      <c r="H132" s="41"/>
      <c r="I132" s="41"/>
      <c r="J132" s="10"/>
      <c r="K132" s="10"/>
      <c r="L132" s="3"/>
      <c r="M132" s="10"/>
      <c r="N132" s="10"/>
      <c r="Q132" s="3"/>
      <c r="R132" s="32"/>
      <c r="S132" s="10"/>
      <c r="T132" s="10"/>
      <c r="U132" s="10"/>
      <c r="V132" s="3"/>
      <c r="W132" s="3"/>
      <c r="X132" s="3"/>
      <c r="Y132" s="3"/>
    </row>
    <row r="133" spans="1:25" x14ac:dyDescent="0.2">
      <c r="A133" s="193"/>
      <c r="B133" s="195"/>
      <c r="C133" s="121"/>
      <c r="D133" s="118"/>
      <c r="E133" s="57"/>
      <c r="F133" s="118"/>
      <c r="G133" s="41"/>
      <c r="H133" s="41"/>
      <c r="I133" s="41"/>
      <c r="J133" s="10"/>
      <c r="K133" s="10"/>
      <c r="L133" s="3"/>
      <c r="M133" s="10"/>
      <c r="N133" s="10"/>
      <c r="Q133" s="3"/>
      <c r="R133" s="32"/>
      <c r="S133" s="10"/>
      <c r="T133" s="10"/>
      <c r="U133" s="10"/>
      <c r="V133" s="3"/>
      <c r="W133" s="3"/>
      <c r="X133" s="3"/>
      <c r="Y133" s="3"/>
    </row>
    <row r="134" spans="1:25" x14ac:dyDescent="0.2">
      <c r="A134" s="193"/>
      <c r="B134" s="195"/>
      <c r="C134" s="121"/>
      <c r="D134" s="118"/>
      <c r="E134" s="57"/>
      <c r="F134" s="118"/>
      <c r="G134" s="41"/>
      <c r="H134" s="41"/>
      <c r="I134" s="41"/>
      <c r="J134" s="10"/>
      <c r="K134" s="10"/>
      <c r="L134" s="3"/>
      <c r="M134" s="10"/>
      <c r="N134" s="10"/>
      <c r="Q134" s="3"/>
      <c r="R134" s="32"/>
      <c r="S134" s="10"/>
      <c r="T134" s="10"/>
      <c r="U134" s="10"/>
      <c r="V134" s="3"/>
      <c r="W134" s="3"/>
      <c r="X134" s="3"/>
      <c r="Y134" s="3"/>
    </row>
    <row r="135" spans="1:25" x14ac:dyDescent="0.2">
      <c r="A135" s="193"/>
      <c r="B135" s="195"/>
      <c r="C135" s="121"/>
      <c r="D135" s="118"/>
      <c r="E135" s="57"/>
      <c r="F135" s="118"/>
      <c r="G135" s="41"/>
      <c r="H135" s="41"/>
      <c r="I135" s="41"/>
      <c r="J135" s="10"/>
      <c r="K135" s="10"/>
      <c r="L135" s="3"/>
      <c r="M135" s="10"/>
      <c r="N135" s="10"/>
      <c r="Q135" s="3"/>
      <c r="R135" s="32"/>
      <c r="S135" s="10"/>
      <c r="T135" s="10"/>
      <c r="U135" s="10"/>
      <c r="V135" s="3"/>
      <c r="W135" s="3"/>
      <c r="X135" s="3"/>
      <c r="Y135" s="3"/>
    </row>
    <row r="136" spans="1:25" x14ac:dyDescent="0.2">
      <c r="A136" s="193"/>
      <c r="B136" s="195"/>
      <c r="C136" s="121"/>
      <c r="D136" s="118"/>
      <c r="E136" s="57"/>
      <c r="F136" s="118"/>
      <c r="G136" s="41"/>
      <c r="H136" s="41"/>
      <c r="I136" s="41"/>
      <c r="J136" s="10"/>
      <c r="K136" s="10"/>
      <c r="L136" s="3"/>
      <c r="M136" s="10"/>
      <c r="N136" s="10"/>
      <c r="Q136" s="3"/>
      <c r="R136" s="32"/>
      <c r="S136" s="10"/>
      <c r="T136" s="10"/>
      <c r="U136" s="10"/>
      <c r="V136" s="3"/>
      <c r="W136" s="3"/>
      <c r="X136" s="3"/>
      <c r="Y136" s="3"/>
    </row>
    <row r="137" spans="1:25" x14ac:dyDescent="0.2">
      <c r="A137" s="193"/>
      <c r="B137" s="195"/>
      <c r="C137" s="121"/>
      <c r="D137" s="118"/>
      <c r="E137" s="57"/>
      <c r="F137" s="118"/>
      <c r="G137" s="41"/>
      <c r="H137" s="41"/>
      <c r="I137" s="41"/>
      <c r="J137" s="10"/>
      <c r="K137" s="10"/>
      <c r="L137" s="3"/>
      <c r="M137" s="10"/>
      <c r="N137" s="10"/>
      <c r="Q137" s="3"/>
      <c r="R137" s="32"/>
      <c r="S137" s="10"/>
      <c r="T137" s="10"/>
      <c r="U137" s="10"/>
      <c r="V137" s="3"/>
      <c r="W137" s="3"/>
      <c r="X137" s="3"/>
      <c r="Y137" s="3"/>
    </row>
    <row r="138" spans="1:25" x14ac:dyDescent="0.2">
      <c r="A138" s="44"/>
      <c r="B138" s="8"/>
      <c r="C138" s="121"/>
      <c r="D138" s="118"/>
      <c r="E138" s="57"/>
      <c r="F138" s="118"/>
      <c r="G138" s="41"/>
      <c r="H138" s="41"/>
      <c r="I138" s="41"/>
      <c r="J138" s="10"/>
      <c r="K138" s="10"/>
      <c r="L138" s="3"/>
      <c r="M138" s="10"/>
      <c r="N138" s="10"/>
      <c r="Q138" s="3"/>
      <c r="R138" s="32"/>
      <c r="S138" s="10"/>
      <c r="T138" s="10"/>
      <c r="U138" s="10"/>
      <c r="V138" s="3"/>
      <c r="W138" s="3"/>
      <c r="X138" s="3"/>
      <c r="Y138" s="3"/>
    </row>
    <row r="139" spans="1:25" x14ac:dyDescent="0.2">
      <c r="A139" s="44"/>
      <c r="B139" s="8"/>
      <c r="C139" s="121"/>
      <c r="D139" s="118"/>
      <c r="E139" s="57"/>
      <c r="F139" s="118"/>
      <c r="G139" s="41"/>
      <c r="H139" s="41"/>
      <c r="I139" s="41"/>
      <c r="J139" s="10"/>
      <c r="K139" s="10"/>
      <c r="L139" s="3"/>
      <c r="M139" s="10"/>
      <c r="N139" s="10"/>
      <c r="Q139" s="3"/>
      <c r="R139" s="32"/>
      <c r="S139" s="10"/>
      <c r="T139" s="10"/>
      <c r="U139" s="10"/>
      <c r="V139" s="3"/>
      <c r="W139" s="3"/>
      <c r="X139" s="3"/>
      <c r="Y139" s="3"/>
    </row>
    <row r="140" spans="1:25" x14ac:dyDescent="0.2">
      <c r="A140" s="44"/>
      <c r="B140" s="8"/>
      <c r="C140" s="121"/>
      <c r="D140" s="118"/>
      <c r="E140" s="57"/>
      <c r="F140" s="118"/>
      <c r="G140" s="41"/>
      <c r="H140" s="41"/>
      <c r="I140" s="41"/>
      <c r="J140" s="10"/>
      <c r="K140" s="10"/>
      <c r="L140" s="3"/>
      <c r="M140" s="10"/>
      <c r="N140" s="10"/>
      <c r="Q140" s="3"/>
      <c r="R140" s="32"/>
      <c r="S140" s="10"/>
      <c r="T140" s="10"/>
      <c r="U140" s="10"/>
      <c r="V140" s="3"/>
      <c r="W140" s="3"/>
      <c r="X140" s="3"/>
      <c r="Y140" s="3"/>
    </row>
    <row r="141" spans="1:25" x14ac:dyDescent="0.2">
      <c r="A141" s="44"/>
      <c r="B141" s="8"/>
      <c r="C141" s="121"/>
      <c r="D141" s="118"/>
      <c r="E141" s="57"/>
      <c r="F141" s="118"/>
      <c r="G141" s="41"/>
      <c r="H141" s="41"/>
      <c r="I141" s="41"/>
      <c r="J141" s="10"/>
      <c r="K141" s="10"/>
      <c r="L141" s="3"/>
      <c r="M141" s="10"/>
      <c r="N141" s="10"/>
      <c r="Q141" s="3"/>
      <c r="R141" s="32"/>
      <c r="S141" s="10"/>
      <c r="T141" s="10"/>
      <c r="U141" s="10"/>
      <c r="V141" s="3"/>
      <c r="W141" s="3"/>
      <c r="X141" s="3"/>
      <c r="Y141" s="3"/>
    </row>
    <row r="142" spans="1:25" x14ac:dyDescent="0.2">
      <c r="A142" s="44"/>
      <c r="B142" s="8"/>
      <c r="C142" s="121"/>
      <c r="D142" s="118"/>
      <c r="E142" s="57"/>
      <c r="F142" s="118"/>
      <c r="G142" s="41"/>
      <c r="H142" s="41"/>
      <c r="I142" s="41"/>
      <c r="J142" s="10"/>
      <c r="K142" s="10"/>
      <c r="L142" s="3"/>
      <c r="M142" s="10"/>
      <c r="N142" s="10"/>
      <c r="Q142" s="3"/>
      <c r="R142" s="32"/>
      <c r="S142" s="10"/>
      <c r="T142" s="10"/>
      <c r="U142" s="10"/>
      <c r="V142" s="3"/>
      <c r="W142" s="3"/>
      <c r="X142" s="3"/>
      <c r="Y142" s="3"/>
    </row>
    <row r="143" spans="1:25" x14ac:dyDescent="0.2">
      <c r="A143" s="44"/>
      <c r="B143" s="8"/>
      <c r="C143" s="121"/>
      <c r="D143" s="118"/>
      <c r="E143" s="57"/>
      <c r="F143" s="118"/>
      <c r="G143" s="41"/>
      <c r="H143" s="41"/>
      <c r="I143" s="41"/>
      <c r="J143" s="10"/>
      <c r="K143" s="10"/>
      <c r="L143" s="3"/>
      <c r="M143" s="10"/>
      <c r="N143" s="10"/>
      <c r="Q143" s="3"/>
      <c r="R143" s="32"/>
      <c r="S143" s="10"/>
      <c r="T143" s="10"/>
      <c r="U143" s="10"/>
      <c r="V143" s="3"/>
      <c r="W143" s="3"/>
      <c r="X143" s="3"/>
      <c r="Y143" s="3"/>
    </row>
    <row r="144" spans="1:25" x14ac:dyDescent="0.2">
      <c r="A144" s="44"/>
      <c r="B144" s="8"/>
      <c r="C144" s="121"/>
      <c r="D144" s="118"/>
      <c r="E144" s="57"/>
      <c r="F144" s="118"/>
      <c r="G144" s="41"/>
      <c r="H144" s="41"/>
      <c r="I144" s="41"/>
      <c r="J144" s="10"/>
      <c r="K144" s="10"/>
      <c r="L144" s="3"/>
      <c r="M144" s="10"/>
      <c r="N144" s="10"/>
      <c r="Q144" s="3"/>
      <c r="R144" s="32"/>
      <c r="S144" s="10"/>
      <c r="T144" s="10"/>
      <c r="U144" s="10"/>
      <c r="V144" s="3"/>
      <c r="W144" s="3"/>
      <c r="X144" s="3"/>
      <c r="Y144" s="3"/>
    </row>
    <row r="145" spans="1:25" x14ac:dyDescent="0.2">
      <c r="A145" s="44"/>
      <c r="B145" s="8"/>
      <c r="C145" s="121"/>
      <c r="D145" s="118"/>
      <c r="E145" s="57"/>
      <c r="F145" s="118"/>
      <c r="G145" s="41"/>
      <c r="H145" s="41"/>
      <c r="I145" s="41"/>
      <c r="J145" s="10"/>
      <c r="K145" s="10"/>
      <c r="L145" s="3"/>
      <c r="M145" s="10"/>
      <c r="N145" s="10"/>
      <c r="Q145" s="3"/>
      <c r="R145" s="32"/>
      <c r="S145" s="10"/>
      <c r="T145" s="10"/>
      <c r="U145" s="10"/>
      <c r="V145" s="3"/>
      <c r="W145" s="3"/>
      <c r="X145" s="3"/>
      <c r="Y145" s="3"/>
    </row>
    <row r="146" spans="1:25" x14ac:dyDescent="0.2">
      <c r="A146" s="44"/>
      <c r="B146" s="8"/>
      <c r="C146" s="121"/>
      <c r="D146" s="118"/>
      <c r="E146" s="57"/>
      <c r="F146" s="118"/>
      <c r="G146" s="41"/>
      <c r="H146" s="41"/>
      <c r="I146" s="41"/>
      <c r="J146" s="10"/>
      <c r="K146" s="10"/>
      <c r="L146" s="3"/>
      <c r="M146" s="10"/>
      <c r="N146" s="10"/>
      <c r="Q146" s="3"/>
      <c r="R146" s="32"/>
      <c r="S146" s="10"/>
      <c r="T146" s="10"/>
      <c r="U146" s="10"/>
      <c r="V146" s="3"/>
      <c r="W146" s="3"/>
      <c r="X146" s="3"/>
      <c r="Y146" s="3"/>
    </row>
    <row r="147" spans="1:25" x14ac:dyDescent="0.2">
      <c r="A147" s="44"/>
      <c r="B147" s="8"/>
      <c r="C147" s="121"/>
      <c r="D147" s="118"/>
      <c r="E147" s="57"/>
      <c r="F147" s="118"/>
      <c r="G147" s="41"/>
      <c r="H147" s="41"/>
      <c r="I147" s="41"/>
      <c r="J147" s="10"/>
      <c r="K147" s="10"/>
      <c r="L147" s="3"/>
      <c r="M147" s="10"/>
      <c r="N147" s="10"/>
      <c r="Q147" s="3"/>
      <c r="R147" s="32"/>
      <c r="S147" s="10"/>
      <c r="T147" s="10"/>
      <c r="U147" s="10"/>
      <c r="V147" s="3"/>
      <c r="W147" s="3"/>
      <c r="X147" s="3"/>
      <c r="Y147" s="3"/>
    </row>
    <row r="148" spans="1:25" x14ac:dyDescent="0.2">
      <c r="A148" s="44"/>
      <c r="B148" s="8"/>
      <c r="C148" s="121"/>
      <c r="D148" s="118"/>
      <c r="E148" s="57"/>
      <c r="F148" s="118"/>
      <c r="G148" s="41"/>
      <c r="H148" s="41"/>
      <c r="I148" s="41"/>
      <c r="J148" s="10"/>
      <c r="K148" s="10"/>
      <c r="L148" s="3"/>
      <c r="M148" s="10"/>
      <c r="N148" s="10"/>
      <c r="Q148" s="3"/>
      <c r="R148" s="32"/>
      <c r="S148" s="10"/>
      <c r="T148" s="10"/>
      <c r="U148" s="10"/>
      <c r="V148" s="3"/>
      <c r="W148" s="3"/>
      <c r="X148" s="3"/>
      <c r="Y148" s="3"/>
    </row>
    <row r="149" spans="1:25" x14ac:dyDescent="0.2">
      <c r="A149" s="44"/>
      <c r="B149" s="8"/>
      <c r="C149" s="121"/>
      <c r="D149" s="118"/>
      <c r="E149" s="57"/>
      <c r="F149" s="118"/>
      <c r="G149" s="41"/>
      <c r="H149" s="41"/>
      <c r="I149" s="41"/>
      <c r="J149" s="10"/>
      <c r="K149" s="10"/>
      <c r="L149" s="3"/>
      <c r="M149" s="10"/>
      <c r="N149" s="10"/>
      <c r="W149" s="3"/>
      <c r="X149" s="3"/>
      <c r="Y149" s="3"/>
    </row>
    <row r="150" spans="1:25" x14ac:dyDescent="0.2">
      <c r="A150" s="44"/>
      <c r="B150" s="8"/>
      <c r="C150" s="121"/>
      <c r="D150" s="118"/>
      <c r="E150" s="57"/>
      <c r="F150" s="118"/>
      <c r="G150" s="41"/>
      <c r="H150" s="41"/>
      <c r="I150" s="41"/>
      <c r="J150" s="10"/>
      <c r="K150" s="10"/>
      <c r="L150" s="3"/>
      <c r="M150" s="10"/>
      <c r="N150" s="10"/>
      <c r="W150" s="3"/>
      <c r="X150" s="3"/>
      <c r="Y150" s="3"/>
    </row>
    <row r="151" spans="1:25" x14ac:dyDescent="0.2">
      <c r="A151" s="44"/>
      <c r="B151" s="8"/>
      <c r="C151" s="121"/>
      <c r="D151" s="118"/>
      <c r="E151" s="57"/>
      <c r="F151" s="118"/>
      <c r="G151" s="41"/>
      <c r="H151" s="41"/>
      <c r="I151" s="41"/>
      <c r="J151" s="10"/>
      <c r="K151" s="10"/>
      <c r="L151" s="3"/>
      <c r="M151" s="10"/>
      <c r="N151" s="10"/>
      <c r="W151" s="3"/>
      <c r="X151" s="3"/>
      <c r="Y151" s="3"/>
    </row>
    <row r="152" spans="1:25" x14ac:dyDescent="0.2">
      <c r="A152" s="44"/>
      <c r="B152" s="8"/>
      <c r="C152" s="121"/>
      <c r="D152" s="118"/>
      <c r="E152" s="57"/>
      <c r="F152" s="118"/>
      <c r="G152" s="41"/>
      <c r="H152" s="41"/>
      <c r="I152" s="41"/>
      <c r="J152" s="10"/>
      <c r="K152" s="10"/>
      <c r="L152" s="3"/>
      <c r="M152" s="10"/>
      <c r="N152" s="10"/>
      <c r="W152" s="3"/>
      <c r="X152" s="3"/>
      <c r="Y152" s="3"/>
    </row>
    <row r="153" spans="1:25" x14ac:dyDescent="0.2">
      <c r="A153" s="44"/>
      <c r="B153" s="8"/>
      <c r="C153" s="121"/>
      <c r="D153" s="118"/>
      <c r="E153" s="57"/>
      <c r="F153" s="118"/>
      <c r="G153" s="41"/>
      <c r="H153" s="41"/>
      <c r="I153" s="41"/>
      <c r="J153" s="10"/>
      <c r="K153" s="10"/>
      <c r="L153" s="3"/>
      <c r="M153" s="10"/>
      <c r="N153" s="10"/>
      <c r="W153" s="3"/>
      <c r="X153" s="3"/>
      <c r="Y153" s="3"/>
    </row>
    <row r="154" spans="1:25" x14ac:dyDescent="0.2">
      <c r="A154" s="44"/>
      <c r="B154" s="8"/>
      <c r="C154" s="121"/>
      <c r="D154" s="118"/>
      <c r="E154" s="57"/>
      <c r="F154" s="118"/>
      <c r="G154" s="41"/>
      <c r="H154" s="41"/>
      <c r="I154" s="41"/>
      <c r="J154" s="10"/>
      <c r="K154" s="10"/>
      <c r="L154" s="3"/>
      <c r="M154" s="10"/>
      <c r="N154" s="10"/>
      <c r="W154" s="3"/>
      <c r="X154" s="3"/>
      <c r="Y154" s="3"/>
    </row>
    <row r="155" spans="1:25" x14ac:dyDescent="0.2">
      <c r="A155" s="44"/>
      <c r="B155" s="8"/>
      <c r="C155" s="121"/>
      <c r="D155" s="118"/>
      <c r="E155" s="57"/>
      <c r="F155" s="118"/>
      <c r="G155" s="41"/>
      <c r="H155" s="41"/>
      <c r="I155" s="41"/>
      <c r="J155" s="10"/>
      <c r="K155" s="10"/>
      <c r="L155" s="3"/>
      <c r="M155" s="10"/>
      <c r="N155" s="10"/>
      <c r="W155" s="3"/>
      <c r="X155" s="3"/>
      <c r="Y155" s="3"/>
    </row>
    <row r="156" spans="1:25" x14ac:dyDescent="0.2">
      <c r="A156" s="44"/>
      <c r="B156" s="8"/>
      <c r="C156" s="121"/>
      <c r="D156" s="118"/>
      <c r="E156" s="57"/>
      <c r="F156" s="118"/>
      <c r="G156" s="41"/>
      <c r="H156" s="41"/>
      <c r="I156" s="41"/>
      <c r="J156" s="10"/>
      <c r="K156" s="10"/>
      <c r="L156" s="3"/>
      <c r="M156" s="10"/>
      <c r="N156" s="10"/>
      <c r="W156" s="3"/>
      <c r="X156" s="3"/>
      <c r="Y156" s="3"/>
    </row>
    <row r="157" spans="1:25" x14ac:dyDescent="0.2">
      <c r="A157" s="44"/>
      <c r="B157" s="8"/>
      <c r="C157" s="121"/>
      <c r="D157" s="118"/>
      <c r="E157" s="57"/>
      <c r="F157" s="118"/>
      <c r="G157" s="41"/>
      <c r="H157" s="41"/>
      <c r="I157" s="41"/>
      <c r="J157" s="10"/>
      <c r="K157" s="10"/>
      <c r="L157" s="3"/>
      <c r="M157" s="10"/>
      <c r="N157" s="10"/>
      <c r="W157" s="3"/>
      <c r="X157" s="3"/>
      <c r="Y157" s="3"/>
    </row>
    <row r="158" spans="1:25" x14ac:dyDescent="0.2">
      <c r="A158" s="44"/>
      <c r="B158" s="8"/>
      <c r="C158" s="121"/>
      <c r="D158" s="118"/>
      <c r="E158" s="57"/>
      <c r="F158" s="118"/>
      <c r="G158" s="41"/>
      <c r="H158" s="41"/>
      <c r="I158" s="41"/>
      <c r="J158" s="10"/>
      <c r="K158" s="10"/>
      <c r="L158" s="3"/>
      <c r="M158" s="10"/>
      <c r="N158" s="10"/>
      <c r="W158" s="3"/>
      <c r="X158" s="3"/>
      <c r="Y158" s="3"/>
    </row>
    <row r="159" spans="1:25" x14ac:dyDescent="0.2">
      <c r="A159" s="44"/>
      <c r="B159" s="8"/>
      <c r="C159" s="121"/>
      <c r="D159" s="118"/>
      <c r="E159" s="57"/>
      <c r="F159" s="118"/>
      <c r="G159" s="41"/>
      <c r="H159" s="41"/>
      <c r="I159" s="41"/>
      <c r="J159" s="10"/>
      <c r="K159" s="10"/>
      <c r="L159" s="3"/>
      <c r="M159" s="10"/>
      <c r="N159" s="10"/>
      <c r="W159" s="3"/>
      <c r="X159" s="3"/>
      <c r="Y159" s="3"/>
    </row>
    <row r="160" spans="1:25" x14ac:dyDescent="0.2">
      <c r="A160" s="44"/>
      <c r="B160" s="8"/>
      <c r="C160" s="121"/>
      <c r="D160" s="118"/>
      <c r="E160" s="57"/>
      <c r="F160" s="118"/>
      <c r="G160" s="41"/>
      <c r="H160" s="114"/>
      <c r="I160" s="122"/>
      <c r="J160" s="10"/>
      <c r="K160" s="10"/>
      <c r="L160" s="3"/>
      <c r="M160" s="10"/>
      <c r="N160" s="10"/>
      <c r="W160" s="3"/>
      <c r="X160" s="3"/>
      <c r="Y160" s="3"/>
    </row>
    <row r="161" spans="1:25" x14ac:dyDescent="0.2">
      <c r="A161" s="44"/>
      <c r="B161" s="8"/>
      <c r="C161" s="121"/>
      <c r="D161" s="118"/>
      <c r="E161" s="57"/>
      <c r="F161" s="40"/>
      <c r="G161" s="41"/>
      <c r="H161" s="114"/>
      <c r="I161" s="123"/>
      <c r="J161" s="10"/>
      <c r="K161" s="10"/>
      <c r="L161" s="3"/>
      <c r="M161" s="10"/>
      <c r="N161" s="10"/>
      <c r="W161" s="3"/>
      <c r="X161" s="3"/>
      <c r="Y161" s="3"/>
    </row>
    <row r="162" spans="1:25" x14ac:dyDescent="0.2">
      <c r="A162" s="44"/>
      <c r="B162" s="79"/>
      <c r="C162" s="113"/>
      <c r="D162" s="124"/>
      <c r="E162" s="57"/>
      <c r="F162" s="124"/>
      <c r="G162" s="61"/>
      <c r="H162" s="44"/>
      <c r="I162" s="44"/>
      <c r="J162" s="60"/>
      <c r="K162" s="60"/>
      <c r="L162" s="66"/>
      <c r="M162" s="5"/>
      <c r="N162" s="5"/>
      <c r="W162" s="3"/>
      <c r="X162" s="3"/>
      <c r="Y162" s="3"/>
    </row>
    <row r="163" spans="1:25" x14ac:dyDescent="0.2">
      <c r="A163" s="44"/>
      <c r="B163" s="114"/>
      <c r="C163" s="113"/>
      <c r="D163" s="125"/>
      <c r="E163" s="126"/>
      <c r="F163" s="125"/>
      <c r="G163" s="126"/>
      <c r="H163" s="44"/>
      <c r="I163" s="44"/>
      <c r="J163" s="67"/>
      <c r="K163" s="58"/>
      <c r="L163" s="71"/>
      <c r="N163" s="5"/>
      <c r="O163" s="5"/>
      <c r="W163" s="3"/>
      <c r="X163" s="3"/>
      <c r="Y163" s="3"/>
    </row>
    <row r="164" spans="1:25" x14ac:dyDescent="0.2">
      <c r="A164" s="44"/>
      <c r="B164" s="44"/>
      <c r="C164" s="44"/>
      <c r="D164" s="44"/>
      <c r="E164" s="127"/>
      <c r="F164" s="128"/>
      <c r="G164" s="127"/>
      <c r="H164" s="48"/>
      <c r="I164" s="48"/>
      <c r="N164" s="5"/>
      <c r="O164" s="10"/>
      <c r="P164" s="3"/>
      <c r="W164" s="3"/>
      <c r="X164" s="3"/>
      <c r="Y164" s="3"/>
    </row>
    <row r="165" spans="1:25" x14ac:dyDescent="0.2">
      <c r="A165" s="44"/>
      <c r="B165" s="27"/>
      <c r="C165" s="27"/>
      <c r="D165" s="115"/>
      <c r="E165" s="108"/>
      <c r="F165" s="27"/>
      <c r="G165" s="8"/>
      <c r="H165" s="8"/>
      <c r="I165" s="8"/>
      <c r="J165" s="3"/>
      <c r="K165" s="3"/>
      <c r="L165" s="3"/>
      <c r="M165" s="3"/>
      <c r="N165" s="10"/>
      <c r="O165" s="10"/>
      <c r="P165" s="3"/>
      <c r="W165" s="3"/>
      <c r="X165" s="3"/>
      <c r="Y165" s="3"/>
    </row>
    <row r="166" spans="1:25" x14ac:dyDescent="0.2">
      <c r="A166" s="44"/>
      <c r="B166" s="17"/>
      <c r="C166" s="17"/>
      <c r="D166" s="17"/>
      <c r="E166" s="17"/>
      <c r="F166" s="27"/>
      <c r="G166" s="17"/>
      <c r="H166" s="17"/>
      <c r="I166" s="17"/>
      <c r="J166" s="48"/>
      <c r="K166" s="48"/>
      <c r="L166" s="48"/>
      <c r="M166" s="44"/>
      <c r="N166" s="41"/>
      <c r="O166" s="41"/>
      <c r="P166" s="3"/>
      <c r="W166" s="3"/>
      <c r="X166" s="3"/>
      <c r="Y166" s="3"/>
    </row>
    <row r="167" spans="1:25" x14ac:dyDescent="0.2">
      <c r="A167" s="44"/>
      <c r="B167" s="8"/>
      <c r="C167" s="8"/>
      <c r="D167" s="8"/>
      <c r="E167" s="41"/>
      <c r="F167" s="41"/>
      <c r="G167" s="40"/>
      <c r="H167" s="40"/>
      <c r="I167" s="41"/>
      <c r="J167" s="39"/>
      <c r="K167" s="48"/>
      <c r="L167" s="48"/>
      <c r="M167" s="44"/>
      <c r="N167" s="41"/>
      <c r="O167" s="41"/>
      <c r="P167" s="3"/>
      <c r="W167" s="3"/>
      <c r="X167" s="3"/>
      <c r="Y167" s="3"/>
    </row>
    <row r="168" spans="1:25" x14ac:dyDescent="0.2">
      <c r="A168" s="48"/>
      <c r="B168" s="8"/>
      <c r="C168" s="8"/>
      <c r="D168" s="8"/>
      <c r="E168" s="41"/>
      <c r="F168" s="41"/>
      <c r="G168" s="40"/>
      <c r="H168" s="40"/>
      <c r="I168" s="41"/>
      <c r="J168" s="17"/>
      <c r="K168" s="17"/>
      <c r="L168" s="17"/>
      <c r="M168" s="3"/>
      <c r="N168" s="10"/>
      <c r="O168" s="10"/>
      <c r="P168" s="3"/>
      <c r="W168" s="3"/>
      <c r="X168" s="3"/>
      <c r="Y168" s="3"/>
    </row>
    <row r="169" spans="1:25" x14ac:dyDescent="0.2">
      <c r="A169" s="48"/>
      <c r="B169" s="8"/>
      <c r="C169" s="8"/>
      <c r="D169" s="8"/>
      <c r="E169" s="41"/>
      <c r="F169" s="41"/>
      <c r="G169" s="40"/>
      <c r="H169" s="40"/>
      <c r="I169" s="41"/>
      <c r="J169" s="4"/>
      <c r="K169" s="4"/>
      <c r="L169" s="26"/>
      <c r="M169" s="3"/>
      <c r="N169" s="10"/>
      <c r="O169" s="10"/>
      <c r="P169" s="3"/>
      <c r="W169" s="3"/>
      <c r="X169" s="3"/>
      <c r="Y169" s="3"/>
    </row>
    <row r="170" spans="1:25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48"/>
      <c r="M170" s="44"/>
      <c r="N170" s="41"/>
      <c r="O170" s="41"/>
      <c r="P170" s="44"/>
      <c r="Q170" s="44"/>
      <c r="R170" s="44"/>
      <c r="S170" s="44"/>
      <c r="T170" s="44"/>
      <c r="U170" s="44"/>
      <c r="V170" s="44"/>
      <c r="W170" s="44"/>
      <c r="X170" s="3"/>
      <c r="Y170" s="3"/>
    </row>
    <row r="171" spans="1:25" x14ac:dyDescent="0.2">
      <c r="A171" s="63"/>
      <c r="B171" s="138"/>
      <c r="C171" s="112"/>
      <c r="D171" s="112"/>
      <c r="E171" s="112"/>
      <c r="F171" s="112"/>
      <c r="G171" s="112"/>
      <c r="H171" s="112"/>
      <c r="I171" s="112"/>
      <c r="J171" s="8"/>
      <c r="K171" s="8"/>
      <c r="L171" s="48"/>
      <c r="M171" s="44"/>
      <c r="N171" s="41"/>
      <c r="O171" s="41"/>
      <c r="P171" s="44"/>
      <c r="Q171" s="44"/>
      <c r="R171" s="44"/>
      <c r="S171" s="44"/>
      <c r="T171" s="44"/>
      <c r="U171" s="44"/>
      <c r="V171" s="44"/>
      <c r="W171" s="44"/>
      <c r="X171" s="3"/>
      <c r="Y171" s="3"/>
    </row>
    <row r="172" spans="1:25" x14ac:dyDescent="0.2">
      <c r="A172" s="8"/>
      <c r="B172" s="114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44"/>
      <c r="Q172" s="44"/>
      <c r="R172" s="44"/>
      <c r="S172" s="44"/>
      <c r="T172" s="44"/>
      <c r="U172" s="44"/>
      <c r="V172" s="44"/>
      <c r="W172" s="44"/>
      <c r="X172" s="3"/>
      <c r="Y172" s="3"/>
    </row>
    <row r="173" spans="1:25" ht="15" x14ac:dyDescent="0.25">
      <c r="A173" s="8"/>
      <c r="B173" s="8"/>
      <c r="C173" s="63"/>
      <c r="D173" s="48"/>
      <c r="E173" s="48"/>
      <c r="F173" s="48"/>
      <c r="G173" s="48"/>
      <c r="H173" s="48"/>
      <c r="I173" s="112"/>
      <c r="J173" s="112"/>
      <c r="K173" s="112"/>
      <c r="L173" s="129"/>
      <c r="M173" s="130"/>
      <c r="N173" s="48"/>
      <c r="O173" s="48"/>
      <c r="P173" s="44"/>
      <c r="Q173" s="44"/>
      <c r="R173" s="44"/>
      <c r="S173" s="44"/>
      <c r="T173" s="44"/>
      <c r="U173" s="44"/>
      <c r="V173" s="44"/>
      <c r="W173" s="44"/>
      <c r="X173" s="3"/>
      <c r="Y173" s="3"/>
    </row>
    <row r="174" spans="1:25" x14ac:dyDescent="0.2">
      <c r="A174" s="8"/>
      <c r="B174" s="27"/>
      <c r="C174" s="17"/>
      <c r="D174" s="17"/>
      <c r="E174" s="17"/>
      <c r="F174" s="8"/>
      <c r="G174" s="8"/>
      <c r="H174" s="8"/>
      <c r="I174" s="27"/>
      <c r="J174" s="8"/>
      <c r="K174" s="8"/>
      <c r="L174" s="131"/>
      <c r="M174" s="114"/>
      <c r="N174" s="114"/>
      <c r="O174" s="114"/>
      <c r="P174" s="44"/>
      <c r="Q174" s="44"/>
      <c r="R174" s="44"/>
      <c r="S174" s="44"/>
      <c r="T174" s="44"/>
      <c r="U174" s="44"/>
      <c r="V174" s="44"/>
      <c r="W174" s="44"/>
      <c r="X174" s="3"/>
      <c r="Y174" s="3"/>
    </row>
    <row r="175" spans="1:25" x14ac:dyDescent="0.2">
      <c r="A175" s="8"/>
      <c r="B175" s="27"/>
      <c r="C175" s="17"/>
      <c r="D175" s="8"/>
      <c r="E175" s="8"/>
      <c r="F175" s="27"/>
      <c r="G175" s="27"/>
      <c r="H175" s="27"/>
      <c r="I175" s="27"/>
      <c r="J175" s="48"/>
      <c r="K175" s="17"/>
      <c r="L175" s="48"/>
      <c r="M175" s="133"/>
      <c r="N175" s="44"/>
      <c r="O175" s="44"/>
      <c r="P175" s="44"/>
      <c r="Q175" s="44"/>
      <c r="R175" s="44"/>
      <c r="S175" s="17"/>
      <c r="T175" s="44"/>
      <c r="U175" s="44"/>
      <c r="V175" s="44"/>
      <c r="W175" s="44"/>
      <c r="X175" s="3"/>
      <c r="Y175" s="3"/>
    </row>
    <row r="176" spans="1:25" x14ac:dyDescent="0.2">
      <c r="A176" s="8"/>
      <c r="B176" s="27"/>
      <c r="C176" s="17"/>
      <c r="D176" s="17"/>
      <c r="E176" s="17"/>
      <c r="F176" s="17"/>
      <c r="G176" s="17"/>
      <c r="H176" s="17"/>
      <c r="I176" s="27"/>
      <c r="J176" s="139"/>
      <c r="K176" s="27"/>
      <c r="L176" s="48"/>
      <c r="M176" s="27"/>
      <c r="N176" s="8"/>
      <c r="O176" s="8"/>
      <c r="P176" s="17"/>
      <c r="Q176" s="27"/>
      <c r="R176" s="17"/>
      <c r="S176" s="27"/>
      <c r="T176" s="44"/>
      <c r="U176" s="44"/>
      <c r="V176" s="44"/>
      <c r="W176" s="44"/>
      <c r="X176" s="3"/>
      <c r="Y176" s="3"/>
    </row>
    <row r="177" spans="1:25" x14ac:dyDescent="0.2">
      <c r="A177" s="8"/>
      <c r="B177" s="8"/>
      <c r="C177" s="135"/>
      <c r="D177" s="8"/>
      <c r="E177" s="41"/>
      <c r="F177" s="40"/>
      <c r="G177" s="40"/>
      <c r="H177" s="41"/>
      <c r="I177" s="41"/>
      <c r="J177" s="120"/>
      <c r="K177" s="17"/>
      <c r="L177" s="48"/>
      <c r="M177" s="27"/>
      <c r="N177" s="8"/>
      <c r="O177" s="8"/>
      <c r="P177" s="17"/>
      <c r="Q177" s="27"/>
      <c r="R177" s="27"/>
      <c r="S177" s="17"/>
      <c r="T177" s="44"/>
      <c r="U177" s="44"/>
      <c r="V177" s="44"/>
      <c r="W177" s="44"/>
      <c r="X177" s="3"/>
      <c r="Y177" s="3"/>
    </row>
    <row r="178" spans="1:25" x14ac:dyDescent="0.2">
      <c r="A178" s="8"/>
      <c r="B178" s="8"/>
      <c r="C178" s="135"/>
      <c r="D178" s="8"/>
      <c r="E178" s="41"/>
      <c r="F178" s="40"/>
      <c r="G178" s="40"/>
      <c r="H178" s="41"/>
      <c r="I178" s="41"/>
      <c r="J178" s="41"/>
      <c r="K178" s="17"/>
      <c r="L178" s="44"/>
      <c r="M178" s="63"/>
      <c r="N178" s="63"/>
      <c r="O178" s="63"/>
      <c r="P178" s="44"/>
      <c r="Q178" s="44"/>
      <c r="R178" s="41"/>
      <c r="S178" s="17"/>
      <c r="T178" s="44"/>
      <c r="U178" s="44"/>
      <c r="V178" s="44"/>
      <c r="W178" s="44"/>
      <c r="X178" s="3"/>
      <c r="Y178" s="3"/>
    </row>
    <row r="179" spans="1:25" x14ac:dyDescent="0.2">
      <c r="A179" s="8"/>
      <c r="B179" s="8"/>
      <c r="C179" s="135"/>
      <c r="D179" s="8"/>
      <c r="E179" s="41"/>
      <c r="F179" s="40"/>
      <c r="G179" s="40"/>
      <c r="H179" s="41"/>
      <c r="I179" s="41"/>
      <c r="J179" s="44"/>
      <c r="K179" s="41"/>
      <c r="L179" s="44"/>
      <c r="M179" s="41"/>
      <c r="N179" s="41"/>
      <c r="O179" s="41"/>
      <c r="P179" s="136"/>
      <c r="Q179" s="136"/>
      <c r="R179" s="44"/>
      <c r="S179" s="132"/>
      <c r="T179" s="44"/>
      <c r="U179" s="44"/>
      <c r="V179" s="44"/>
      <c r="W179" s="44"/>
      <c r="X179" s="3"/>
      <c r="Y179" s="3"/>
    </row>
    <row r="180" spans="1:25" x14ac:dyDescent="0.2">
      <c r="A180" s="8"/>
      <c r="B180" s="8"/>
      <c r="C180" s="135"/>
      <c r="D180" s="8"/>
      <c r="E180" s="41"/>
      <c r="F180" s="40"/>
      <c r="G180" s="40"/>
      <c r="H180" s="41"/>
      <c r="I180" s="41"/>
      <c r="J180" s="41"/>
      <c r="K180" s="41"/>
      <c r="L180" s="44"/>
      <c r="M180" s="41"/>
      <c r="N180" s="41"/>
      <c r="O180" s="41"/>
      <c r="P180" s="136"/>
      <c r="Q180" s="136"/>
      <c r="R180" s="41"/>
      <c r="S180" s="132"/>
      <c r="T180" s="44"/>
      <c r="U180" s="44"/>
      <c r="V180" s="44"/>
      <c r="W180" s="44"/>
      <c r="X180" s="3"/>
      <c r="Y180" s="3"/>
    </row>
    <row r="181" spans="1:25" x14ac:dyDescent="0.2">
      <c r="A181" s="8"/>
      <c r="B181" s="8"/>
      <c r="C181" s="135"/>
      <c r="D181" s="8"/>
      <c r="E181" s="41"/>
      <c r="F181" s="40"/>
      <c r="G181" s="40"/>
      <c r="H181" s="41"/>
      <c r="I181" s="41"/>
      <c r="J181" s="41"/>
      <c r="K181" s="41"/>
      <c r="L181" s="44"/>
      <c r="M181" s="41"/>
      <c r="N181" s="41"/>
      <c r="O181" s="41"/>
      <c r="P181" s="136"/>
      <c r="Q181" s="136"/>
      <c r="R181" s="41"/>
      <c r="S181" s="132"/>
      <c r="T181" s="44"/>
      <c r="U181" s="44"/>
      <c r="V181" s="44"/>
      <c r="W181" s="44"/>
      <c r="X181" s="3"/>
      <c r="Y181" s="3"/>
    </row>
    <row r="182" spans="1:25" x14ac:dyDescent="0.2">
      <c r="A182" s="8"/>
      <c r="B182" s="8"/>
      <c r="C182" s="135"/>
      <c r="D182" s="8"/>
      <c r="E182" s="41"/>
      <c r="F182" s="40"/>
      <c r="G182" s="40"/>
      <c r="H182" s="41"/>
      <c r="I182" s="41"/>
      <c r="J182" s="41"/>
      <c r="K182" s="41"/>
      <c r="L182" s="44"/>
      <c r="M182" s="41"/>
      <c r="N182" s="41"/>
      <c r="O182" s="41"/>
      <c r="P182" s="136"/>
      <c r="Q182" s="136"/>
      <c r="R182" s="41"/>
      <c r="S182" s="132"/>
      <c r="T182" s="44"/>
      <c r="U182" s="44"/>
      <c r="V182" s="44"/>
      <c r="W182" s="44"/>
      <c r="X182" s="3"/>
      <c r="Y182" s="3"/>
    </row>
    <row r="183" spans="1:25" x14ac:dyDescent="0.2">
      <c r="A183" s="8"/>
      <c r="B183" s="8"/>
      <c r="C183" s="135"/>
      <c r="D183" s="8"/>
      <c r="E183" s="41"/>
      <c r="F183" s="40"/>
      <c r="G183" s="40"/>
      <c r="H183" s="41"/>
      <c r="I183" s="41"/>
      <c r="J183" s="41"/>
      <c r="K183" s="41"/>
      <c r="L183" s="44"/>
      <c r="M183" s="41"/>
      <c r="N183" s="41"/>
      <c r="O183" s="41"/>
      <c r="P183" s="136"/>
      <c r="Q183" s="136"/>
      <c r="R183" s="41"/>
      <c r="S183" s="132"/>
      <c r="T183" s="44"/>
      <c r="U183" s="44"/>
      <c r="V183" s="44"/>
      <c r="W183" s="44"/>
      <c r="X183" s="3"/>
      <c r="Y183" s="3"/>
    </row>
    <row r="184" spans="1:25" x14ac:dyDescent="0.2">
      <c r="A184" s="8"/>
      <c r="B184" s="8"/>
      <c r="C184" s="135"/>
      <c r="D184" s="8"/>
      <c r="E184" s="41"/>
      <c r="F184" s="40"/>
      <c r="G184" s="40"/>
      <c r="H184" s="41"/>
      <c r="I184" s="41"/>
      <c r="J184" s="41"/>
      <c r="K184" s="41"/>
      <c r="L184" s="44"/>
      <c r="M184" s="41"/>
      <c r="N184" s="41"/>
      <c r="O184" s="41"/>
      <c r="P184" s="136"/>
      <c r="Q184" s="136"/>
      <c r="R184" s="41"/>
      <c r="S184" s="132"/>
      <c r="T184" s="44"/>
      <c r="U184" s="44"/>
      <c r="V184" s="44"/>
      <c r="W184" s="44"/>
      <c r="X184" s="3"/>
      <c r="Y184" s="3"/>
    </row>
    <row r="185" spans="1:25" x14ac:dyDescent="0.2">
      <c r="A185" s="8"/>
      <c r="B185" s="8"/>
      <c r="C185" s="135"/>
      <c r="D185" s="8"/>
      <c r="E185" s="41"/>
      <c r="F185" s="40"/>
      <c r="G185" s="40"/>
      <c r="H185" s="41"/>
      <c r="I185" s="41"/>
      <c r="J185" s="41"/>
      <c r="K185" s="41"/>
      <c r="L185" s="44"/>
      <c r="M185" s="41"/>
      <c r="N185" s="41"/>
      <c r="O185" s="41"/>
      <c r="P185" s="136"/>
      <c r="Q185" s="136"/>
      <c r="R185" s="41"/>
      <c r="S185" s="132"/>
      <c r="T185" s="44"/>
      <c r="U185" s="44"/>
      <c r="V185" s="44"/>
      <c r="W185" s="44"/>
      <c r="X185" s="3"/>
      <c r="Y185" s="3"/>
    </row>
    <row r="186" spans="1:25" x14ac:dyDescent="0.2">
      <c r="A186" s="8"/>
      <c r="B186" s="8"/>
      <c r="C186" s="135"/>
      <c r="D186" s="8"/>
      <c r="E186" s="41"/>
      <c r="F186" s="40"/>
      <c r="G186" s="40"/>
      <c r="H186" s="41"/>
      <c r="I186" s="41"/>
      <c r="J186" s="41"/>
      <c r="K186" s="41"/>
      <c r="L186" s="44"/>
      <c r="M186" s="41"/>
      <c r="N186" s="41"/>
      <c r="O186" s="41"/>
      <c r="P186" s="136"/>
      <c r="Q186" s="136"/>
      <c r="R186" s="41"/>
      <c r="S186" s="132"/>
      <c r="T186" s="44"/>
      <c r="U186" s="44"/>
      <c r="V186" s="44"/>
      <c r="W186" s="44"/>
      <c r="X186" s="3"/>
      <c r="Y186" s="3"/>
    </row>
    <row r="187" spans="1:25" x14ac:dyDescent="0.2">
      <c r="A187" s="8"/>
      <c r="B187" s="8"/>
      <c r="C187" s="135"/>
      <c r="D187" s="8"/>
      <c r="E187" s="41"/>
      <c r="F187" s="40"/>
      <c r="G187" s="40"/>
      <c r="H187" s="41"/>
      <c r="I187" s="41"/>
      <c r="J187" s="41"/>
      <c r="K187" s="41"/>
      <c r="L187" s="44"/>
      <c r="M187" s="41"/>
      <c r="N187" s="41"/>
      <c r="O187" s="41"/>
      <c r="P187" s="136"/>
      <c r="Q187" s="136"/>
      <c r="R187" s="41"/>
      <c r="S187" s="132"/>
      <c r="T187" s="44"/>
      <c r="U187" s="44"/>
      <c r="V187" s="44"/>
      <c r="W187" s="44"/>
      <c r="X187" s="3"/>
      <c r="Y187" s="3"/>
    </row>
    <row r="188" spans="1:25" x14ac:dyDescent="0.2">
      <c r="A188" s="8"/>
      <c r="B188" s="8"/>
      <c r="C188" s="135"/>
      <c r="D188" s="8"/>
      <c r="E188" s="41"/>
      <c r="F188" s="40"/>
      <c r="G188" s="40"/>
      <c r="H188" s="41"/>
      <c r="I188" s="41"/>
      <c r="J188" s="41"/>
      <c r="K188" s="41"/>
      <c r="L188" s="44"/>
      <c r="M188" s="41"/>
      <c r="N188" s="41"/>
      <c r="O188" s="41"/>
      <c r="P188" s="136"/>
      <c r="Q188" s="136"/>
      <c r="R188" s="41"/>
      <c r="S188" s="132"/>
      <c r="T188" s="44"/>
      <c r="U188" s="44"/>
      <c r="V188" s="44"/>
      <c r="W188" s="44"/>
    </row>
    <row r="189" spans="1:25" x14ac:dyDescent="0.2">
      <c r="A189" s="8"/>
      <c r="B189" s="8"/>
      <c r="C189" s="135"/>
      <c r="D189" s="8"/>
      <c r="E189" s="41"/>
      <c r="F189" s="40"/>
      <c r="G189" s="40"/>
      <c r="H189" s="41"/>
      <c r="I189" s="41"/>
      <c r="J189" s="41"/>
      <c r="K189" s="41"/>
      <c r="L189" s="44"/>
      <c r="M189" s="41"/>
      <c r="N189" s="41"/>
      <c r="O189" s="41"/>
      <c r="P189" s="136"/>
      <c r="Q189" s="136"/>
      <c r="R189" s="41"/>
      <c r="S189" s="132"/>
      <c r="T189" s="44"/>
      <c r="U189" s="44"/>
      <c r="V189" s="44"/>
      <c r="W189" s="44"/>
    </row>
    <row r="190" spans="1:25" x14ac:dyDescent="0.2">
      <c r="A190" s="8"/>
      <c r="B190" s="8"/>
      <c r="C190" s="135"/>
      <c r="D190" s="8"/>
      <c r="E190" s="41"/>
      <c r="F190" s="40"/>
      <c r="G190" s="40"/>
      <c r="H190" s="41"/>
      <c r="I190" s="41"/>
      <c r="J190" s="41"/>
      <c r="K190" s="41"/>
      <c r="L190" s="44"/>
      <c r="M190" s="41"/>
      <c r="N190" s="41"/>
      <c r="O190" s="41"/>
      <c r="P190" s="136"/>
      <c r="Q190" s="136"/>
      <c r="R190" s="41"/>
      <c r="S190" s="132"/>
      <c r="T190" s="44"/>
      <c r="U190" s="44"/>
      <c r="V190" s="44"/>
      <c r="W190" s="44"/>
    </row>
    <row r="191" spans="1:25" x14ac:dyDescent="0.2">
      <c r="A191" s="8"/>
      <c r="B191" s="8"/>
      <c r="C191" s="135"/>
      <c r="D191" s="8"/>
      <c r="E191" s="41"/>
      <c r="F191" s="40"/>
      <c r="G191" s="40"/>
      <c r="H191" s="41"/>
      <c r="I191" s="41"/>
      <c r="J191" s="41"/>
      <c r="K191" s="41"/>
      <c r="L191" s="44"/>
      <c r="M191" s="41"/>
      <c r="N191" s="41"/>
      <c r="O191" s="41"/>
      <c r="P191" s="136"/>
      <c r="Q191" s="8"/>
      <c r="R191" s="44"/>
      <c r="S191" s="44"/>
      <c r="T191" s="44"/>
      <c r="U191" s="44"/>
      <c r="V191" s="44"/>
      <c r="W191" s="44"/>
    </row>
    <row r="192" spans="1:25" x14ac:dyDescent="0.2">
      <c r="A192" s="8"/>
      <c r="B192" s="8"/>
      <c r="C192" s="135"/>
      <c r="D192" s="8"/>
      <c r="E192" s="41"/>
      <c r="F192" s="40"/>
      <c r="G192" s="40"/>
      <c r="H192" s="41"/>
      <c r="I192" s="41"/>
      <c r="J192" s="41"/>
      <c r="K192" s="41"/>
      <c r="L192" s="44"/>
      <c r="M192" s="41"/>
      <c r="N192" s="41"/>
      <c r="O192" s="41"/>
      <c r="P192" s="136"/>
      <c r="Q192" s="8"/>
      <c r="R192" s="44"/>
      <c r="S192" s="44"/>
      <c r="T192" s="44"/>
      <c r="U192" s="44"/>
      <c r="V192" s="44"/>
      <c r="W192" s="44"/>
    </row>
    <row r="193" spans="1:23" x14ac:dyDescent="0.2">
      <c r="A193" s="8"/>
      <c r="B193" s="8"/>
      <c r="C193" s="135"/>
      <c r="D193" s="8"/>
      <c r="E193" s="41"/>
      <c r="F193" s="40"/>
      <c r="G193" s="40"/>
      <c r="H193" s="41"/>
      <c r="I193" s="41"/>
      <c r="J193" s="41"/>
      <c r="K193" s="41"/>
      <c r="L193" s="44"/>
      <c r="M193" s="41"/>
      <c r="N193" s="41"/>
      <c r="O193" s="41"/>
      <c r="P193" s="136"/>
      <c r="Q193" s="8"/>
      <c r="R193" s="44"/>
      <c r="S193" s="44"/>
      <c r="T193" s="44"/>
      <c r="U193" s="44"/>
      <c r="V193" s="44"/>
      <c r="W193" s="44"/>
    </row>
    <row r="194" spans="1:23" x14ac:dyDescent="0.2">
      <c r="A194" s="8"/>
      <c r="B194" s="8"/>
      <c r="C194" s="135"/>
      <c r="D194" s="8"/>
      <c r="E194" s="41"/>
      <c r="F194" s="40"/>
      <c r="G194" s="40"/>
      <c r="H194" s="41"/>
      <c r="I194" s="41"/>
      <c r="J194" s="41"/>
      <c r="K194" s="41"/>
      <c r="L194" s="44"/>
      <c r="M194" s="41"/>
      <c r="N194" s="41"/>
      <c r="O194" s="41"/>
      <c r="P194" s="136"/>
      <c r="Q194" s="8"/>
      <c r="R194" s="44"/>
      <c r="S194" s="44"/>
      <c r="T194" s="44"/>
      <c r="U194" s="44"/>
      <c r="V194" s="44"/>
      <c r="W194" s="44"/>
    </row>
    <row r="195" spans="1:23" x14ac:dyDescent="0.2">
      <c r="A195" s="8"/>
      <c r="B195" s="8"/>
      <c r="C195" s="135"/>
      <c r="D195" s="8"/>
      <c r="E195" s="41"/>
      <c r="F195" s="40"/>
      <c r="G195" s="40"/>
      <c r="H195" s="41"/>
      <c r="I195" s="41"/>
      <c r="J195" s="41"/>
      <c r="K195" s="41"/>
      <c r="L195" s="44"/>
      <c r="M195" s="41"/>
      <c r="N195" s="41"/>
      <c r="O195" s="41"/>
      <c r="P195" s="136"/>
      <c r="Q195" s="8"/>
      <c r="R195" s="44"/>
      <c r="S195" s="44"/>
      <c r="T195" s="44"/>
      <c r="U195" s="44"/>
      <c r="V195" s="44"/>
      <c r="W195" s="44"/>
    </row>
    <row r="196" spans="1:23" x14ac:dyDescent="0.2">
      <c r="A196" s="8"/>
      <c r="B196" s="8"/>
      <c r="C196" s="135"/>
      <c r="D196" s="8"/>
      <c r="E196" s="41"/>
      <c r="F196" s="40"/>
      <c r="G196" s="40"/>
      <c r="H196" s="41"/>
      <c r="I196" s="41"/>
      <c r="J196" s="41"/>
      <c r="K196" s="41"/>
      <c r="L196" s="44"/>
      <c r="M196" s="41"/>
      <c r="N196" s="41"/>
      <c r="O196" s="41"/>
      <c r="P196" s="136"/>
      <c r="Q196" s="8"/>
      <c r="R196" s="44"/>
      <c r="S196" s="44"/>
      <c r="T196" s="44"/>
      <c r="U196" s="44"/>
      <c r="V196" s="44"/>
      <c r="W196" s="44"/>
    </row>
    <row r="197" spans="1:23" x14ac:dyDescent="0.2">
      <c r="A197" s="8"/>
      <c r="B197" s="8"/>
      <c r="C197" s="135"/>
      <c r="D197" s="8"/>
      <c r="E197" s="41"/>
      <c r="F197" s="40"/>
      <c r="G197" s="40"/>
      <c r="H197" s="41"/>
      <c r="I197" s="41"/>
      <c r="J197" s="41"/>
      <c r="K197" s="41"/>
      <c r="L197" s="44"/>
      <c r="M197" s="41"/>
      <c r="N197" s="41"/>
      <c r="O197" s="41"/>
      <c r="P197" s="136"/>
      <c r="Q197" s="8"/>
      <c r="R197" s="44"/>
      <c r="S197" s="44"/>
      <c r="T197" s="44"/>
      <c r="U197" s="44"/>
      <c r="V197" s="44"/>
      <c r="W197" s="44"/>
    </row>
    <row r="198" spans="1:23" x14ac:dyDescent="0.2">
      <c r="A198" s="8"/>
      <c r="B198" s="8"/>
      <c r="C198" s="135"/>
      <c r="D198" s="8"/>
      <c r="E198" s="41"/>
      <c r="F198" s="40"/>
      <c r="G198" s="40"/>
      <c r="H198" s="41"/>
      <c r="I198" s="41"/>
      <c r="J198" s="41"/>
      <c r="K198" s="41"/>
      <c r="L198" s="44"/>
      <c r="M198" s="41"/>
      <c r="N198" s="41"/>
      <c r="O198" s="41"/>
      <c r="P198" s="136"/>
      <c r="Q198" s="8"/>
      <c r="R198" s="44"/>
      <c r="S198" s="44"/>
      <c r="T198" s="44"/>
      <c r="U198" s="44"/>
      <c r="V198" s="44"/>
      <c r="W198" s="44"/>
    </row>
    <row r="199" spans="1:23" x14ac:dyDescent="0.2">
      <c r="A199" s="8"/>
      <c r="B199" s="8"/>
      <c r="C199" s="135"/>
      <c r="D199" s="8"/>
      <c r="E199" s="41"/>
      <c r="F199" s="40"/>
      <c r="G199" s="40"/>
      <c r="H199" s="41"/>
      <c r="I199" s="41"/>
      <c r="J199" s="41"/>
      <c r="K199" s="41"/>
      <c r="L199" s="44"/>
      <c r="M199" s="41"/>
      <c r="N199" s="41"/>
      <c r="O199" s="41"/>
      <c r="P199" s="136"/>
      <c r="Q199" s="8"/>
      <c r="R199" s="44"/>
      <c r="S199" s="44"/>
      <c r="T199" s="44"/>
      <c r="U199" s="44"/>
      <c r="V199" s="44"/>
      <c r="W199" s="44"/>
    </row>
    <row r="200" spans="1:23" x14ac:dyDescent="0.2">
      <c r="A200" s="8"/>
      <c r="B200" s="8"/>
      <c r="C200" s="135"/>
      <c r="D200" s="8"/>
      <c r="E200" s="41"/>
      <c r="F200" s="40"/>
      <c r="G200" s="40"/>
      <c r="H200" s="41"/>
      <c r="I200" s="41"/>
      <c r="J200" s="41"/>
      <c r="K200" s="41"/>
      <c r="L200" s="44"/>
      <c r="M200" s="41"/>
      <c r="N200" s="41"/>
      <c r="O200" s="41"/>
      <c r="P200" s="136"/>
      <c r="Q200" s="8"/>
      <c r="R200" s="44"/>
      <c r="S200" s="44"/>
      <c r="T200" s="44"/>
      <c r="U200" s="44"/>
      <c r="V200" s="44"/>
      <c r="W200" s="44"/>
    </row>
    <row r="201" spans="1:23" x14ac:dyDescent="0.2">
      <c r="A201" s="8"/>
      <c r="B201" s="8"/>
      <c r="C201" s="135"/>
      <c r="D201" s="8"/>
      <c r="E201" s="41"/>
      <c r="F201" s="40"/>
      <c r="G201" s="40"/>
      <c r="H201" s="41"/>
      <c r="I201" s="41"/>
      <c r="J201" s="41"/>
      <c r="K201" s="41"/>
      <c r="L201" s="44"/>
      <c r="M201" s="41"/>
      <c r="N201" s="41"/>
      <c r="O201" s="41"/>
      <c r="P201" s="136"/>
      <c r="Q201" s="8"/>
      <c r="R201" s="44"/>
      <c r="S201" s="44"/>
      <c r="T201" s="44"/>
      <c r="U201" s="44"/>
      <c r="V201" s="44"/>
      <c r="W201" s="44"/>
    </row>
    <row r="202" spans="1:23" x14ac:dyDescent="0.2">
      <c r="A202" s="8"/>
      <c r="B202" s="8"/>
      <c r="C202" s="135"/>
      <c r="D202" s="8"/>
      <c r="E202" s="41"/>
      <c r="F202" s="40"/>
      <c r="G202" s="40"/>
      <c r="H202" s="41"/>
      <c r="I202" s="41"/>
      <c r="J202" s="41"/>
      <c r="K202" s="41"/>
      <c r="L202" s="44"/>
      <c r="M202" s="41"/>
      <c r="N202" s="41"/>
      <c r="O202" s="41"/>
      <c r="P202" s="136"/>
      <c r="Q202" s="8"/>
      <c r="R202" s="44"/>
      <c r="S202" s="44"/>
      <c r="T202" s="44"/>
      <c r="U202" s="44"/>
      <c r="V202" s="44"/>
      <c r="W202" s="44"/>
    </row>
    <row r="203" spans="1:23" x14ac:dyDescent="0.2">
      <c r="A203" s="8"/>
      <c r="B203" s="8"/>
      <c r="C203" s="135"/>
      <c r="D203" s="8"/>
      <c r="E203" s="41"/>
      <c r="F203" s="40"/>
      <c r="G203" s="40"/>
      <c r="H203" s="41"/>
      <c r="I203" s="41"/>
      <c r="J203" s="41"/>
      <c r="K203" s="41"/>
      <c r="L203" s="44"/>
      <c r="M203" s="41"/>
      <c r="N203" s="41"/>
      <c r="O203" s="41"/>
      <c r="P203" s="136"/>
      <c r="Q203" s="8"/>
      <c r="R203" s="44"/>
      <c r="S203" s="44"/>
      <c r="T203" s="44"/>
      <c r="U203" s="44"/>
      <c r="V203" s="44"/>
      <c r="W203" s="44"/>
    </row>
    <row r="204" spans="1:23" x14ac:dyDescent="0.2">
      <c r="A204" s="8"/>
      <c r="B204" s="8"/>
      <c r="C204" s="135"/>
      <c r="D204" s="8"/>
      <c r="E204" s="41"/>
      <c r="F204" s="40"/>
      <c r="G204" s="40"/>
      <c r="H204" s="41"/>
      <c r="I204" s="41"/>
      <c r="J204" s="41"/>
      <c r="K204" s="41"/>
      <c r="L204" s="44"/>
      <c r="M204" s="41"/>
      <c r="N204" s="41"/>
      <c r="O204" s="41"/>
      <c r="P204" s="136"/>
      <c r="Q204" s="8"/>
      <c r="R204" s="44"/>
      <c r="S204" s="44"/>
      <c r="T204" s="44"/>
      <c r="U204" s="44"/>
      <c r="V204" s="44"/>
      <c r="W204" s="44"/>
    </row>
    <row r="205" spans="1:23" x14ac:dyDescent="0.2">
      <c r="A205" s="8"/>
      <c r="B205" s="8"/>
      <c r="C205" s="135"/>
      <c r="D205" s="8"/>
      <c r="E205" s="41"/>
      <c r="F205" s="40"/>
      <c r="G205" s="40"/>
      <c r="H205" s="41"/>
      <c r="I205" s="41"/>
      <c r="J205" s="41"/>
      <c r="K205" s="41"/>
      <c r="L205" s="40"/>
      <c r="M205" s="41"/>
      <c r="N205" s="41"/>
      <c r="O205" s="41"/>
      <c r="P205" s="136"/>
      <c r="Q205" s="8"/>
      <c r="R205" s="44"/>
      <c r="S205" s="44"/>
      <c r="T205" s="44"/>
      <c r="U205" s="44"/>
      <c r="V205" s="44"/>
      <c r="W205" s="44"/>
    </row>
    <row r="206" spans="1:23" x14ac:dyDescent="0.2">
      <c r="A206" s="8"/>
      <c r="B206" s="8"/>
      <c r="C206" s="135"/>
      <c r="D206" s="8"/>
      <c r="E206" s="41"/>
      <c r="F206" s="40"/>
      <c r="G206" s="40"/>
      <c r="H206" s="41"/>
      <c r="I206" s="41"/>
      <c r="J206" s="41"/>
      <c r="K206" s="41"/>
      <c r="L206" s="40"/>
      <c r="M206" s="41"/>
      <c r="N206" s="41"/>
      <c r="O206" s="41"/>
      <c r="P206" s="136"/>
      <c r="Q206" s="8"/>
      <c r="R206" s="44"/>
      <c r="S206" s="44"/>
      <c r="T206" s="44"/>
      <c r="U206" s="44"/>
      <c r="V206" s="44"/>
      <c r="W206" s="44"/>
    </row>
    <row r="207" spans="1:23" x14ac:dyDescent="0.2">
      <c r="A207" s="8"/>
      <c r="B207" s="8"/>
      <c r="C207" s="135"/>
      <c r="D207" s="8"/>
      <c r="E207" s="41"/>
      <c r="F207" s="40"/>
      <c r="G207" s="40"/>
      <c r="H207" s="41"/>
      <c r="I207" s="41"/>
      <c r="J207" s="41"/>
      <c r="K207" s="41"/>
      <c r="L207" s="40"/>
      <c r="M207" s="41"/>
      <c r="N207" s="41"/>
      <c r="O207" s="41"/>
      <c r="P207" s="136"/>
      <c r="Q207" s="8"/>
      <c r="R207" s="44"/>
      <c r="S207" s="44"/>
      <c r="T207" s="44"/>
      <c r="U207" s="44"/>
      <c r="V207" s="44"/>
      <c r="W207" s="44"/>
    </row>
    <row r="208" spans="1:23" x14ac:dyDescent="0.2">
      <c r="A208" s="8"/>
      <c r="B208" s="280"/>
      <c r="C208" s="281"/>
      <c r="D208" s="281"/>
      <c r="E208" s="281"/>
      <c r="F208" s="281"/>
      <c r="G208" s="281"/>
      <c r="H208" s="281"/>
      <c r="I208" s="61"/>
      <c r="J208" s="41"/>
      <c r="K208" s="41"/>
      <c r="L208" s="40"/>
      <c r="M208" s="41"/>
      <c r="N208" s="41"/>
      <c r="O208" s="41"/>
      <c r="P208" s="136"/>
      <c r="Q208" s="8"/>
      <c r="R208" s="44"/>
      <c r="S208" s="44"/>
      <c r="T208" s="44"/>
      <c r="U208" s="44"/>
      <c r="V208" s="44"/>
      <c r="W208" s="44"/>
    </row>
    <row r="209" spans="1:23" x14ac:dyDescent="0.2">
      <c r="A209" s="8"/>
      <c r="B209" s="44"/>
      <c r="C209" s="44"/>
      <c r="D209" s="44"/>
      <c r="E209" s="44"/>
      <c r="F209" s="44"/>
      <c r="G209" s="44"/>
      <c r="H209" s="44"/>
      <c r="I209" s="114"/>
      <c r="J209" s="41"/>
      <c r="K209" s="41"/>
      <c r="L209" s="40"/>
      <c r="M209" s="41"/>
      <c r="N209" s="41"/>
      <c r="O209" s="41"/>
      <c r="P209" s="8"/>
      <c r="Q209" s="8"/>
      <c r="R209" s="44"/>
      <c r="S209" s="44"/>
      <c r="T209" s="44"/>
      <c r="U209" s="44"/>
      <c r="V209" s="44"/>
      <c r="W209" s="44"/>
    </row>
    <row r="210" spans="1:23" x14ac:dyDescent="0.2">
      <c r="A210" s="8"/>
      <c r="B210" s="44"/>
      <c r="C210" s="44"/>
      <c r="D210" s="44"/>
      <c r="E210" s="44"/>
      <c r="F210" s="44"/>
      <c r="G210" s="44"/>
      <c r="H210" s="44"/>
      <c r="I210" s="116"/>
      <c r="J210" s="61"/>
      <c r="K210" s="61"/>
      <c r="L210" s="42"/>
      <c r="M210" s="40"/>
      <c r="N210" s="44"/>
      <c r="O210" s="44"/>
      <c r="P210" s="8"/>
      <c r="Q210" s="8"/>
      <c r="R210" s="44"/>
      <c r="S210" s="44"/>
      <c r="T210" s="44"/>
      <c r="U210" s="44"/>
      <c r="V210" s="44"/>
      <c r="W210" s="44"/>
    </row>
    <row r="211" spans="1:23" x14ac:dyDescent="0.2">
      <c r="A211" s="8"/>
      <c r="B211" s="44"/>
      <c r="C211" s="44"/>
      <c r="D211" s="44"/>
      <c r="E211" s="44"/>
      <c r="F211" s="12"/>
      <c r="G211" s="12"/>
      <c r="H211" s="12"/>
      <c r="I211" s="137"/>
      <c r="J211" s="114"/>
      <c r="K211" s="44"/>
      <c r="L211" s="44"/>
      <c r="M211" s="41"/>
      <c r="N211" s="41"/>
      <c r="O211" s="41"/>
      <c r="P211" s="8"/>
      <c r="Q211" s="8"/>
      <c r="R211" s="44"/>
      <c r="S211" s="44"/>
      <c r="T211" s="44"/>
      <c r="U211" s="44"/>
      <c r="V211" s="44"/>
      <c r="W211" s="44"/>
    </row>
    <row r="212" spans="1:23" x14ac:dyDescent="0.2">
      <c r="A212" s="44"/>
      <c r="B212" s="44"/>
      <c r="C212" s="44"/>
      <c r="D212" s="44"/>
      <c r="E212" s="44"/>
      <c r="F212" s="44"/>
      <c r="G212" s="44"/>
      <c r="H212" s="44"/>
      <c r="I212" s="44"/>
      <c r="J212" s="123"/>
      <c r="K212" s="44"/>
      <c r="L212" s="41"/>
      <c r="M212" s="41"/>
      <c r="N212" s="44"/>
      <c r="O212" s="44"/>
      <c r="P212" s="8"/>
      <c r="Q212" s="8"/>
      <c r="R212" s="44"/>
      <c r="S212" s="44"/>
      <c r="T212" s="44"/>
      <c r="U212" s="44"/>
      <c r="V212" s="44"/>
      <c r="W212" s="44"/>
    </row>
    <row r="213" spans="1:23" x14ac:dyDescent="0.2">
      <c r="A213" s="44"/>
      <c r="B213" s="44"/>
      <c r="C213" s="44"/>
      <c r="D213" s="44"/>
      <c r="E213" s="44"/>
      <c r="F213" s="44"/>
      <c r="G213" s="44"/>
      <c r="H213" s="44"/>
      <c r="I213" s="44"/>
      <c r="J213" s="41"/>
      <c r="K213" s="41"/>
      <c r="L213" s="41"/>
      <c r="M213" s="41"/>
      <c r="N213" s="41"/>
      <c r="O213" s="41"/>
      <c r="P213" s="8"/>
      <c r="Q213" s="8"/>
      <c r="R213" s="44"/>
      <c r="S213" s="44"/>
      <c r="T213" s="44"/>
      <c r="U213" s="44"/>
      <c r="V213" s="44"/>
      <c r="W213" s="44"/>
    </row>
    <row r="214" spans="1:23" x14ac:dyDescent="0.2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</row>
    <row r="215" spans="1:23" x14ac:dyDescent="0.2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</row>
    <row r="216" spans="1:23" x14ac:dyDescent="0.2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</row>
    <row r="217" spans="1:23" x14ac:dyDescent="0.2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</row>
    <row r="218" spans="1:23" x14ac:dyDescent="0.2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</row>
    <row r="219" spans="1:23" x14ac:dyDescent="0.2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</row>
    <row r="220" spans="1:23" x14ac:dyDescent="0.2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</row>
    <row r="221" spans="1:23" x14ac:dyDescent="0.2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</row>
    <row r="222" spans="1:23" x14ac:dyDescent="0.2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</row>
    <row r="223" spans="1:23" x14ac:dyDescent="0.2"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</row>
    <row r="224" spans="1:23" x14ac:dyDescent="0.2"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</row>
  </sheetData>
  <mergeCells count="4">
    <mergeCell ref="B208:H208"/>
    <mergeCell ref="A1:F1"/>
    <mergeCell ref="A2:E2"/>
    <mergeCell ref="A3:C3"/>
  </mergeCells>
  <phoneticPr fontId="7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M42" sqref="M42"/>
    </sheetView>
  </sheetViews>
  <sheetFormatPr baseColWidth="10" defaultRowHeight="12.75" x14ac:dyDescent="0.2"/>
  <cols>
    <col min="1" max="1" width="3" customWidth="1"/>
    <col min="2" max="2" width="4.5703125" customWidth="1"/>
    <col min="3" max="3" width="5.140625" customWidth="1"/>
    <col min="4" max="4" width="6" customWidth="1"/>
    <col min="5" max="5" width="9.140625" customWidth="1"/>
    <col min="6" max="6" width="12.140625" bestFit="1" customWidth="1"/>
    <col min="7" max="7" width="10.42578125" customWidth="1"/>
    <col min="8" max="8" width="11.7109375" bestFit="1" customWidth="1"/>
    <col min="9" max="9" width="8.42578125" customWidth="1"/>
    <col min="10" max="10" width="9.28515625" customWidth="1"/>
    <col min="11" max="12" width="5.140625" customWidth="1"/>
  </cols>
  <sheetData>
    <row r="1" spans="1:16" ht="13.5" thickBot="1" x14ac:dyDescent="0.25">
      <c r="A1" s="3"/>
    </row>
    <row r="2" spans="1:16" ht="15.75" x14ac:dyDescent="0.25">
      <c r="A2" s="199"/>
      <c r="B2" s="289" t="s">
        <v>91</v>
      </c>
      <c r="C2" s="290"/>
      <c r="D2" s="290"/>
      <c r="E2" s="290"/>
      <c r="F2" s="290"/>
      <c r="G2" s="290"/>
      <c r="H2" s="291"/>
      <c r="I2" s="291"/>
      <c r="J2" s="292"/>
      <c r="K2" s="3"/>
      <c r="L2" s="3"/>
      <c r="M2" s="200"/>
      <c r="N2" s="201"/>
      <c r="O2" s="202"/>
      <c r="P2" s="44"/>
    </row>
    <row r="3" spans="1:16" ht="15.75" x14ac:dyDescent="0.2">
      <c r="A3" s="199"/>
      <c r="B3" s="203"/>
      <c r="C3" s="199"/>
      <c r="D3" s="204"/>
      <c r="E3" s="204"/>
      <c r="F3" s="205" t="s">
        <v>67</v>
      </c>
      <c r="G3" s="206">
        <v>384400000</v>
      </c>
      <c r="H3" s="207" t="s">
        <v>88</v>
      </c>
      <c r="I3" s="208">
        <v>6.67E-11</v>
      </c>
      <c r="J3" s="264" t="s">
        <v>68</v>
      </c>
      <c r="K3" s="209"/>
      <c r="L3" s="261"/>
      <c r="M3" s="3"/>
      <c r="N3" s="3"/>
      <c r="O3" s="210"/>
      <c r="P3" s="44"/>
    </row>
    <row r="4" spans="1:16" ht="16.5" thickBot="1" x14ac:dyDescent="0.35">
      <c r="B4" s="211"/>
      <c r="C4" s="212"/>
      <c r="D4" s="236" t="s">
        <v>69</v>
      </c>
      <c r="E4" s="213">
        <v>7.3500000000000001E+22</v>
      </c>
      <c r="F4" s="214" t="s">
        <v>89</v>
      </c>
      <c r="G4" s="237">
        <v>6378000</v>
      </c>
      <c r="H4" s="215" t="s">
        <v>90</v>
      </c>
      <c r="I4" s="216">
        <f>2*$I$3*$E$4*$G$4/($G$3)^3</f>
        <v>1.1009752258424716E-6</v>
      </c>
      <c r="J4" s="265" t="s">
        <v>70</v>
      </c>
      <c r="K4" s="262"/>
      <c r="L4" s="263"/>
      <c r="M4" s="217"/>
    </row>
    <row r="5" spans="1:16" ht="16.5" thickBot="1" x14ac:dyDescent="0.25">
      <c r="B5" s="218" t="s">
        <v>71</v>
      </c>
      <c r="C5" s="219" t="s">
        <v>72</v>
      </c>
      <c r="D5" s="219" t="s">
        <v>73</v>
      </c>
      <c r="E5" s="220" t="s">
        <v>74</v>
      </c>
      <c r="F5" s="219" t="s">
        <v>75</v>
      </c>
      <c r="G5" s="219" t="s">
        <v>76</v>
      </c>
      <c r="H5" s="220" t="s">
        <v>77</v>
      </c>
      <c r="I5" s="287" t="s">
        <v>78</v>
      </c>
      <c r="J5" s="288"/>
    </row>
    <row r="6" spans="1:16" x14ac:dyDescent="0.2">
      <c r="B6" s="221">
        <v>0</v>
      </c>
      <c r="C6" s="222">
        <f>14*COS(B6)</f>
        <v>14</v>
      </c>
      <c r="D6" s="223">
        <f>14*SIN(B6)</f>
        <v>0</v>
      </c>
      <c r="E6" s="224">
        <f t="shared" ref="E6:E46" si="0">$I$4*COS(B6)</f>
        <v>1.1009752258424716E-6</v>
      </c>
      <c r="F6" s="225">
        <f t="shared" ref="F6:F46" si="1">-0.5*$I$4*SIN(B6)</f>
        <v>0</v>
      </c>
      <c r="G6" s="166">
        <f>E6*4000000</f>
        <v>4.4039009033698866</v>
      </c>
      <c r="H6" s="10">
        <f>F6*4000000</f>
        <v>0</v>
      </c>
      <c r="I6" s="222">
        <f>C6+G6</f>
        <v>18.403900903369887</v>
      </c>
      <c r="J6" s="226">
        <f>D6+H6</f>
        <v>0</v>
      </c>
      <c r="K6" s="180"/>
      <c r="L6" s="180"/>
    </row>
    <row r="7" spans="1:16" x14ac:dyDescent="0.2">
      <c r="B7" s="221">
        <f>B6+PI()/20</f>
        <v>0.15707963267948966</v>
      </c>
      <c r="C7" s="222">
        <f t="shared" ref="C7:C46" si="2">14*COS(B7)</f>
        <v>13.827636768331928</v>
      </c>
      <c r="D7" s="223">
        <f t="shared" ref="D7:D46" si="3">14*SIN(B7)</f>
        <v>2.190082510563232</v>
      </c>
      <c r="E7" s="224">
        <f t="shared" si="0"/>
        <v>1.0874203938487079E-6</v>
      </c>
      <c r="F7" s="225">
        <f t="shared" si="1"/>
        <v>-8.6115235238607202E-8</v>
      </c>
      <c r="G7" s="166">
        <f t="shared" ref="G7:H46" si="4">E7*4000000</f>
        <v>4.3496815753948317</v>
      </c>
      <c r="H7" s="10">
        <f t="shared" si="4"/>
        <v>-0.34446094095442881</v>
      </c>
      <c r="I7" s="222"/>
      <c r="J7" s="226"/>
      <c r="K7" s="180"/>
      <c r="L7" s="180"/>
    </row>
    <row r="8" spans="1:16" x14ac:dyDescent="0.2">
      <c r="B8" s="221">
        <f t="shared" ref="B8:B46" si="5">B7+PI()/20</f>
        <v>0.31415926535897931</v>
      </c>
      <c r="C8" s="222">
        <f t="shared" si="2"/>
        <v>13.314791228132149</v>
      </c>
      <c r="D8" s="223">
        <f t="shared" si="3"/>
        <v>4.3262379212492634</v>
      </c>
      <c r="E8" s="224">
        <f t="shared" si="0"/>
        <v>1.047089662817011E-6</v>
      </c>
      <c r="F8" s="225">
        <f t="shared" si="1"/>
        <v>-1.7011002758555975E-7</v>
      </c>
      <c r="G8" s="166">
        <f t="shared" si="4"/>
        <v>4.188358651268044</v>
      </c>
      <c r="H8" s="10">
        <f t="shared" si="4"/>
        <v>-0.68044011034223906</v>
      </c>
      <c r="I8" s="222">
        <f>C8+G8</f>
        <v>17.503149879400194</v>
      </c>
      <c r="J8" s="226">
        <f>D8+H8</f>
        <v>3.6457978109070242</v>
      </c>
      <c r="K8" s="180"/>
      <c r="L8" s="180"/>
    </row>
    <row r="9" spans="1:16" x14ac:dyDescent="0.2">
      <c r="B9" s="221">
        <f t="shared" si="5"/>
        <v>0.47123889803846897</v>
      </c>
      <c r="C9" s="222">
        <f t="shared" si="2"/>
        <v>12.47409133863715</v>
      </c>
      <c r="D9" s="223">
        <f t="shared" si="3"/>
        <v>6.3558669963536545</v>
      </c>
      <c r="E9" s="224">
        <f t="shared" si="0"/>
        <v>9.80976109195404E-7</v>
      </c>
      <c r="F9" s="225">
        <f t="shared" si="1"/>
        <v>-2.4991614649054203E-7</v>
      </c>
      <c r="G9" s="166">
        <f t="shared" si="4"/>
        <v>3.923904436781616</v>
      </c>
      <c r="H9" s="10">
        <f t="shared" si="4"/>
        <v>-0.99966458596216812</v>
      </c>
      <c r="I9" s="222"/>
      <c r="J9" s="226"/>
    </row>
    <row r="10" spans="1:16" x14ac:dyDescent="0.2">
      <c r="B10" s="221">
        <f t="shared" si="5"/>
        <v>0.62831853071795862</v>
      </c>
      <c r="C10" s="222">
        <f t="shared" si="2"/>
        <v>11.326237921249264</v>
      </c>
      <c r="D10" s="223">
        <f t="shared" si="3"/>
        <v>8.2289935320946235</v>
      </c>
      <c r="E10" s="224">
        <f t="shared" si="0"/>
        <v>8.9070766809235536E-7</v>
      </c>
      <c r="F10" s="225">
        <f t="shared" si="1"/>
        <v>-3.2356850044478991E-7</v>
      </c>
      <c r="G10" s="166">
        <f t="shared" si="4"/>
        <v>3.5628306723694214</v>
      </c>
      <c r="H10" s="10">
        <f t="shared" si="4"/>
        <v>-1.2942740017791596</v>
      </c>
      <c r="I10" s="222">
        <f t="shared" ref="I10:J10" si="6">C10+G10</f>
        <v>14.889068593618685</v>
      </c>
      <c r="J10" s="226">
        <f t="shared" si="6"/>
        <v>6.9347195303154638</v>
      </c>
    </row>
    <row r="11" spans="1:16" x14ac:dyDescent="0.2">
      <c r="B11" s="221">
        <f t="shared" si="5"/>
        <v>0.78539816339744828</v>
      </c>
      <c r="C11" s="222">
        <f t="shared" si="2"/>
        <v>9.8994949366116654</v>
      </c>
      <c r="D11" s="223">
        <f t="shared" si="3"/>
        <v>9.8994949366116636</v>
      </c>
      <c r="E11" s="224">
        <f t="shared" si="0"/>
        <v>7.785070481116024E-7</v>
      </c>
      <c r="F11" s="225">
        <f t="shared" si="1"/>
        <v>-3.8925352405580115E-7</v>
      </c>
      <c r="G11" s="166">
        <f t="shared" si="4"/>
        <v>3.1140281924464097</v>
      </c>
      <c r="H11" s="10">
        <f t="shared" si="4"/>
        <v>-1.5570140962232046</v>
      </c>
      <c r="I11" s="222"/>
      <c r="J11" s="226"/>
    </row>
    <row r="12" spans="1:16" x14ac:dyDescent="0.2">
      <c r="B12" s="221">
        <f t="shared" si="5"/>
        <v>0.94247779607693793</v>
      </c>
      <c r="C12" s="222">
        <f t="shared" si="2"/>
        <v>8.2289935320946235</v>
      </c>
      <c r="D12" s="223">
        <f t="shared" si="3"/>
        <v>11.326237921249264</v>
      </c>
      <c r="E12" s="224">
        <f t="shared" si="0"/>
        <v>6.4713700088957982E-7</v>
      </c>
      <c r="F12" s="225">
        <f t="shared" si="1"/>
        <v>-4.4535383404617768E-7</v>
      </c>
      <c r="G12" s="166">
        <f t="shared" si="4"/>
        <v>2.5885480035583193</v>
      </c>
      <c r="H12" s="10">
        <f t="shared" si="4"/>
        <v>-1.7814153361847107</v>
      </c>
      <c r="I12" s="222">
        <f t="shared" ref="I12:J12" si="7">C12+G12</f>
        <v>10.817541535652943</v>
      </c>
      <c r="J12" s="226">
        <f t="shared" si="7"/>
        <v>9.5448225850645532</v>
      </c>
    </row>
    <row r="13" spans="1:16" x14ac:dyDescent="0.2">
      <c r="B13" s="221">
        <f t="shared" si="5"/>
        <v>1.0995574287564276</v>
      </c>
      <c r="C13" s="222">
        <f t="shared" si="2"/>
        <v>6.3558669963536554</v>
      </c>
      <c r="D13" s="223">
        <f t="shared" si="3"/>
        <v>12.474091338637148</v>
      </c>
      <c r="E13" s="224">
        <f t="shared" si="0"/>
        <v>4.9983229298108406E-7</v>
      </c>
      <c r="F13" s="225">
        <f t="shared" si="1"/>
        <v>-4.9048805459770189E-7</v>
      </c>
      <c r="G13" s="166">
        <f t="shared" si="4"/>
        <v>1.9993291719243362</v>
      </c>
      <c r="H13" s="10">
        <f t="shared" si="4"/>
        <v>-1.9619522183908076</v>
      </c>
      <c r="I13" s="222"/>
      <c r="J13" s="226"/>
    </row>
    <row r="14" spans="1:16" x14ac:dyDescent="0.2">
      <c r="B14" s="221">
        <f t="shared" si="5"/>
        <v>1.2566370614359172</v>
      </c>
      <c r="C14" s="222">
        <f t="shared" si="2"/>
        <v>4.3262379212492643</v>
      </c>
      <c r="D14" s="223">
        <f t="shared" si="3"/>
        <v>13.314791228132149</v>
      </c>
      <c r="E14" s="224">
        <f t="shared" si="0"/>
        <v>3.4022005517111955E-7</v>
      </c>
      <c r="F14" s="225">
        <f t="shared" si="1"/>
        <v>-5.235448314085055E-7</v>
      </c>
      <c r="G14" s="166">
        <f t="shared" si="4"/>
        <v>1.3608802206844781</v>
      </c>
      <c r="H14" s="10">
        <f t="shared" si="4"/>
        <v>-2.094179325634022</v>
      </c>
      <c r="I14" s="222">
        <f t="shared" ref="I14:J14" si="8">C14+G14</f>
        <v>5.6871181419337429</v>
      </c>
      <c r="J14" s="226">
        <f t="shared" si="8"/>
        <v>11.220611902498128</v>
      </c>
    </row>
    <row r="15" spans="1:16" x14ac:dyDescent="0.2">
      <c r="B15" s="221">
        <f t="shared" si="5"/>
        <v>1.4137166941154069</v>
      </c>
      <c r="C15" s="222">
        <f t="shared" si="2"/>
        <v>2.1900825105632329</v>
      </c>
      <c r="D15" s="223">
        <f t="shared" si="3"/>
        <v>13.827636768331928</v>
      </c>
      <c r="E15" s="224">
        <f t="shared" si="0"/>
        <v>1.7223047047721448E-7</v>
      </c>
      <c r="F15" s="225">
        <f t="shared" si="1"/>
        <v>-5.4371019692435394E-7</v>
      </c>
      <c r="G15" s="166">
        <f t="shared" si="4"/>
        <v>0.68892188190885795</v>
      </c>
      <c r="H15" s="10">
        <f t="shared" si="4"/>
        <v>-2.1748407876974158</v>
      </c>
      <c r="I15" s="222"/>
      <c r="J15" s="226"/>
    </row>
    <row r="16" spans="1:16" x14ac:dyDescent="0.2">
      <c r="B16" s="221">
        <f t="shared" si="5"/>
        <v>1.5707963267948966</v>
      </c>
      <c r="C16" s="222">
        <f t="shared" si="2"/>
        <v>8.5760391843603401E-16</v>
      </c>
      <c r="D16" s="223">
        <f t="shared" si="3"/>
        <v>14</v>
      </c>
      <c r="E16" s="224">
        <f t="shared" si="0"/>
        <v>6.7442904841678651E-23</v>
      </c>
      <c r="F16" s="225">
        <f t="shared" si="1"/>
        <v>-5.5048761292123581E-7</v>
      </c>
      <c r="G16" s="166">
        <f t="shared" si="4"/>
        <v>2.6977161936671459E-16</v>
      </c>
      <c r="H16" s="10">
        <f t="shared" si="4"/>
        <v>-2.2019504516849433</v>
      </c>
      <c r="I16" s="222">
        <f t="shared" ref="I16:J16" si="9">C16+G16</f>
        <v>1.1273755378027486E-15</v>
      </c>
      <c r="J16" s="226">
        <f t="shared" si="9"/>
        <v>11.798049548315056</v>
      </c>
    </row>
    <row r="17" spans="2:10" x14ac:dyDescent="0.2">
      <c r="B17" s="221">
        <f t="shared" si="5"/>
        <v>1.7278759594743862</v>
      </c>
      <c r="C17" s="222">
        <f t="shared" si="2"/>
        <v>-2.1900825105632316</v>
      </c>
      <c r="D17" s="223">
        <f t="shared" si="3"/>
        <v>13.827636768331928</v>
      </c>
      <c r="E17" s="224">
        <f t="shared" si="0"/>
        <v>-1.7223047047721435E-7</v>
      </c>
      <c r="F17" s="225">
        <f t="shared" si="1"/>
        <v>-5.4371019692435394E-7</v>
      </c>
      <c r="G17" s="166">
        <f t="shared" si="4"/>
        <v>-0.68892188190885739</v>
      </c>
      <c r="H17" s="10">
        <f t="shared" si="4"/>
        <v>-2.1748407876974158</v>
      </c>
      <c r="I17" s="222"/>
      <c r="J17" s="226"/>
    </row>
    <row r="18" spans="2:10" x14ac:dyDescent="0.2">
      <c r="B18" s="221">
        <f t="shared" si="5"/>
        <v>1.8849555921538759</v>
      </c>
      <c r="C18" s="222">
        <f t="shared" si="2"/>
        <v>-4.3262379212492625</v>
      </c>
      <c r="D18" s="223">
        <f t="shared" si="3"/>
        <v>13.314791228132151</v>
      </c>
      <c r="E18" s="224">
        <f t="shared" si="0"/>
        <v>-3.4022005517111945E-7</v>
      </c>
      <c r="F18" s="225">
        <f t="shared" si="1"/>
        <v>-5.235448314085055E-7</v>
      </c>
      <c r="G18" s="166">
        <f t="shared" si="4"/>
        <v>-1.3608802206844779</v>
      </c>
      <c r="H18" s="10">
        <f t="shared" si="4"/>
        <v>-2.094179325634022</v>
      </c>
      <c r="I18" s="222">
        <f t="shared" ref="I18:J18" si="10">C18+G18</f>
        <v>-5.6871181419337402</v>
      </c>
      <c r="J18" s="226">
        <f t="shared" si="10"/>
        <v>11.220611902498129</v>
      </c>
    </row>
    <row r="19" spans="2:10" x14ac:dyDescent="0.2">
      <c r="B19" s="221">
        <f t="shared" si="5"/>
        <v>2.0420352248333655</v>
      </c>
      <c r="C19" s="222">
        <f t="shared" si="2"/>
        <v>-6.3558669963536536</v>
      </c>
      <c r="D19" s="223">
        <f t="shared" si="3"/>
        <v>12.47409133863715</v>
      </c>
      <c r="E19" s="224">
        <f t="shared" si="0"/>
        <v>-4.9983229298108396E-7</v>
      </c>
      <c r="F19" s="225">
        <f t="shared" si="1"/>
        <v>-4.90488054597702E-7</v>
      </c>
      <c r="G19" s="166">
        <f t="shared" si="4"/>
        <v>-1.9993291719243358</v>
      </c>
      <c r="H19" s="10">
        <f t="shared" si="4"/>
        <v>-1.961952218390808</v>
      </c>
      <c r="I19" s="222"/>
      <c r="J19" s="226"/>
    </row>
    <row r="20" spans="2:10" x14ac:dyDescent="0.2">
      <c r="B20" s="221">
        <f t="shared" si="5"/>
        <v>2.1991148575128552</v>
      </c>
      <c r="C20" s="222">
        <f t="shared" si="2"/>
        <v>-8.2289935320946217</v>
      </c>
      <c r="D20" s="223">
        <f t="shared" si="3"/>
        <v>11.326237921249264</v>
      </c>
      <c r="E20" s="224">
        <f t="shared" si="0"/>
        <v>-6.471370008895796E-7</v>
      </c>
      <c r="F20" s="225">
        <f t="shared" si="1"/>
        <v>-4.4535383404617768E-7</v>
      </c>
      <c r="G20" s="166">
        <f t="shared" si="4"/>
        <v>-2.5885480035583184</v>
      </c>
      <c r="H20" s="10">
        <f t="shared" si="4"/>
        <v>-1.7814153361847107</v>
      </c>
      <c r="I20" s="222">
        <f t="shared" ref="I20:J20" si="11">C20+G20</f>
        <v>-10.817541535652939</v>
      </c>
      <c r="J20" s="226">
        <f t="shared" si="11"/>
        <v>9.5448225850645532</v>
      </c>
    </row>
    <row r="21" spans="2:10" x14ac:dyDescent="0.2">
      <c r="B21" s="221">
        <f t="shared" si="5"/>
        <v>2.3561944901923448</v>
      </c>
      <c r="C21" s="222">
        <f t="shared" si="2"/>
        <v>-9.8994949366116636</v>
      </c>
      <c r="D21" s="223">
        <f t="shared" si="3"/>
        <v>9.8994949366116654</v>
      </c>
      <c r="E21" s="224">
        <f t="shared" si="0"/>
        <v>-7.7850704811160229E-7</v>
      </c>
      <c r="F21" s="225">
        <f t="shared" si="1"/>
        <v>-3.892535240558012E-7</v>
      </c>
      <c r="G21" s="166">
        <f t="shared" si="4"/>
        <v>-3.1140281924464093</v>
      </c>
      <c r="H21" s="10">
        <f t="shared" si="4"/>
        <v>-1.5570140962232049</v>
      </c>
      <c r="I21" s="222"/>
      <c r="J21" s="226"/>
    </row>
    <row r="22" spans="2:10" x14ac:dyDescent="0.2">
      <c r="B22" s="221">
        <f t="shared" si="5"/>
        <v>2.5132741228718345</v>
      </c>
      <c r="C22" s="222">
        <f t="shared" si="2"/>
        <v>-11.326237921249263</v>
      </c>
      <c r="D22" s="223">
        <f t="shared" si="3"/>
        <v>8.2289935320946253</v>
      </c>
      <c r="E22" s="224">
        <f t="shared" si="0"/>
        <v>-8.9070766809235526E-7</v>
      </c>
      <c r="F22" s="225">
        <f t="shared" si="1"/>
        <v>-3.2356850044478996E-7</v>
      </c>
      <c r="G22" s="166">
        <f t="shared" si="4"/>
        <v>-3.562830672369421</v>
      </c>
      <c r="H22" s="10">
        <f t="shared" si="4"/>
        <v>-1.2942740017791599</v>
      </c>
      <c r="I22" s="222">
        <f t="shared" ref="I22:J22" si="12">C22+G22</f>
        <v>-14.889068593618683</v>
      </c>
      <c r="J22" s="226">
        <f t="shared" si="12"/>
        <v>6.9347195303154656</v>
      </c>
    </row>
    <row r="23" spans="2:10" x14ac:dyDescent="0.2">
      <c r="B23" s="221">
        <f t="shared" si="5"/>
        <v>2.6703537555513241</v>
      </c>
      <c r="C23" s="222">
        <f t="shared" si="2"/>
        <v>-12.474091338637148</v>
      </c>
      <c r="D23" s="223">
        <f t="shared" si="3"/>
        <v>6.3558669963536563</v>
      </c>
      <c r="E23" s="224">
        <f t="shared" si="0"/>
        <v>-9.8097610919540378E-7</v>
      </c>
      <c r="F23" s="225">
        <f t="shared" si="1"/>
        <v>-2.4991614649054208E-7</v>
      </c>
      <c r="G23" s="166">
        <f t="shared" si="4"/>
        <v>-3.9239044367816152</v>
      </c>
      <c r="H23" s="10">
        <f t="shared" si="4"/>
        <v>-0.99966458596216834</v>
      </c>
      <c r="I23" s="222"/>
      <c r="J23" s="226"/>
    </row>
    <row r="24" spans="2:10" x14ac:dyDescent="0.2">
      <c r="B24" s="221">
        <f t="shared" si="5"/>
        <v>2.8274333882308138</v>
      </c>
      <c r="C24" s="222">
        <f t="shared" si="2"/>
        <v>-13.314791228132149</v>
      </c>
      <c r="D24" s="223">
        <f t="shared" si="3"/>
        <v>4.3262379212492652</v>
      </c>
      <c r="E24" s="224">
        <f t="shared" si="0"/>
        <v>-1.047089662817011E-6</v>
      </c>
      <c r="F24" s="225">
        <f t="shared" si="1"/>
        <v>-1.701100275855598E-7</v>
      </c>
      <c r="G24" s="166">
        <f t="shared" si="4"/>
        <v>-4.188358651268044</v>
      </c>
      <c r="H24" s="10">
        <f t="shared" si="4"/>
        <v>-0.68044011034223917</v>
      </c>
      <c r="I24" s="222">
        <f t="shared" ref="I24:J24" si="13">C24+G24</f>
        <v>-17.503149879400194</v>
      </c>
      <c r="J24" s="226">
        <f t="shared" si="13"/>
        <v>3.6457978109070259</v>
      </c>
    </row>
    <row r="25" spans="2:10" x14ac:dyDescent="0.2">
      <c r="B25" s="221">
        <f t="shared" si="5"/>
        <v>2.9845130209103035</v>
      </c>
      <c r="C25" s="222">
        <f t="shared" si="2"/>
        <v>-13.827636768331928</v>
      </c>
      <c r="D25" s="223">
        <f t="shared" si="3"/>
        <v>2.1900825105632338</v>
      </c>
      <c r="E25" s="224">
        <f t="shared" si="0"/>
        <v>-1.0874203938487077E-6</v>
      </c>
      <c r="F25" s="225">
        <f t="shared" si="1"/>
        <v>-8.6115235238607268E-8</v>
      </c>
      <c r="G25" s="166">
        <f t="shared" si="4"/>
        <v>-4.3496815753948308</v>
      </c>
      <c r="H25" s="10">
        <f t="shared" si="4"/>
        <v>-0.34446094095442908</v>
      </c>
      <c r="I25" s="222"/>
      <c r="J25" s="226"/>
    </row>
    <row r="26" spans="2:10" x14ac:dyDescent="0.2">
      <c r="B26" s="221">
        <f t="shared" si="5"/>
        <v>3.1415926535897931</v>
      </c>
      <c r="C26" s="222">
        <f t="shared" si="2"/>
        <v>-14</v>
      </c>
      <c r="D26" s="223">
        <f t="shared" si="3"/>
        <v>1.715207836872068E-15</v>
      </c>
      <c r="E26" s="224">
        <f t="shared" si="0"/>
        <v>-1.1009752258424716E-6</v>
      </c>
      <c r="F26" s="225">
        <f t="shared" si="1"/>
        <v>-6.7442904841678651E-23</v>
      </c>
      <c r="G26" s="166">
        <f t="shared" si="4"/>
        <v>-4.4039009033698866</v>
      </c>
      <c r="H26" s="10">
        <f t="shared" si="4"/>
        <v>-2.6977161936671459E-16</v>
      </c>
      <c r="I26" s="222">
        <f t="shared" ref="I26:J26" si="14">C26+G26</f>
        <v>-18.403900903369887</v>
      </c>
      <c r="J26" s="226">
        <f t="shared" si="14"/>
        <v>1.4454362175053534E-15</v>
      </c>
    </row>
    <row r="27" spans="2:10" x14ac:dyDescent="0.2">
      <c r="B27" s="221">
        <f t="shared" si="5"/>
        <v>3.2986722862692828</v>
      </c>
      <c r="C27" s="222">
        <f t="shared" si="2"/>
        <v>-13.827636768331928</v>
      </c>
      <c r="D27" s="223">
        <f t="shared" si="3"/>
        <v>-2.1900825105632302</v>
      </c>
      <c r="E27" s="224">
        <f t="shared" si="0"/>
        <v>-1.0874203938487079E-6</v>
      </c>
      <c r="F27" s="225">
        <f t="shared" si="1"/>
        <v>8.6115235238607136E-8</v>
      </c>
      <c r="G27" s="166">
        <f t="shared" si="4"/>
        <v>-4.3496815753948317</v>
      </c>
      <c r="H27" s="10">
        <f t="shared" si="4"/>
        <v>0.34446094095442853</v>
      </c>
      <c r="I27" s="222"/>
      <c r="J27" s="226"/>
    </row>
    <row r="28" spans="2:10" x14ac:dyDescent="0.2">
      <c r="B28" s="221">
        <f t="shared" si="5"/>
        <v>3.4557519189487724</v>
      </c>
      <c r="C28" s="222">
        <f t="shared" si="2"/>
        <v>-13.314791228132151</v>
      </c>
      <c r="D28" s="223">
        <f t="shared" si="3"/>
        <v>-4.3262379212492617</v>
      </c>
      <c r="E28" s="224">
        <f t="shared" si="0"/>
        <v>-1.047089662817011E-6</v>
      </c>
      <c r="F28" s="225">
        <f t="shared" si="1"/>
        <v>1.7011002758555967E-7</v>
      </c>
      <c r="G28" s="166">
        <f t="shared" si="4"/>
        <v>-4.188358651268044</v>
      </c>
      <c r="H28" s="10">
        <f t="shared" si="4"/>
        <v>0.68044011034223872</v>
      </c>
      <c r="I28" s="222">
        <f t="shared" ref="I28:J28" si="15">C28+G28</f>
        <v>-17.503149879400194</v>
      </c>
      <c r="J28" s="226">
        <f t="shared" si="15"/>
        <v>-3.6457978109070228</v>
      </c>
    </row>
    <row r="29" spans="2:10" x14ac:dyDescent="0.2">
      <c r="B29" s="221">
        <f t="shared" si="5"/>
        <v>3.6128315516282621</v>
      </c>
      <c r="C29" s="222">
        <f t="shared" si="2"/>
        <v>-12.47409133863715</v>
      </c>
      <c r="D29" s="223">
        <f t="shared" si="3"/>
        <v>-6.3558669963536536</v>
      </c>
      <c r="E29" s="224">
        <f t="shared" si="0"/>
        <v>-9.80976109195404E-7</v>
      </c>
      <c r="F29" s="225">
        <f t="shared" si="1"/>
        <v>2.4991614649054198E-7</v>
      </c>
      <c r="G29" s="166">
        <f t="shared" si="4"/>
        <v>-3.923904436781616</v>
      </c>
      <c r="H29" s="10">
        <f t="shared" si="4"/>
        <v>0.9996645859621679</v>
      </c>
      <c r="I29" s="222"/>
      <c r="J29" s="226"/>
    </row>
    <row r="30" spans="2:10" x14ac:dyDescent="0.2">
      <c r="B30" s="221">
        <f t="shared" si="5"/>
        <v>3.7699111843077517</v>
      </c>
      <c r="C30" s="222">
        <f t="shared" si="2"/>
        <v>-11.326237921249266</v>
      </c>
      <c r="D30" s="223">
        <f t="shared" si="3"/>
        <v>-8.2289935320946217</v>
      </c>
      <c r="E30" s="224">
        <f t="shared" si="0"/>
        <v>-8.9070766809235547E-7</v>
      </c>
      <c r="F30" s="225">
        <f t="shared" si="1"/>
        <v>3.235685004447898E-7</v>
      </c>
      <c r="G30" s="166">
        <f t="shared" si="4"/>
        <v>-3.5628306723694219</v>
      </c>
      <c r="H30" s="10">
        <f t="shared" si="4"/>
        <v>1.2942740017791592</v>
      </c>
      <c r="I30" s="222">
        <f t="shared" ref="I30:J30" si="16">C30+G30</f>
        <v>-14.889068593618688</v>
      </c>
      <c r="J30" s="226">
        <f t="shared" si="16"/>
        <v>-6.9347195303154621</v>
      </c>
    </row>
    <row r="31" spans="2:10" x14ac:dyDescent="0.2">
      <c r="B31" s="221">
        <f t="shared" si="5"/>
        <v>3.9269908169872414</v>
      </c>
      <c r="C31" s="222">
        <f t="shared" si="2"/>
        <v>-9.8994949366116671</v>
      </c>
      <c r="D31" s="223">
        <f t="shared" si="3"/>
        <v>-9.8994949366116636</v>
      </c>
      <c r="E31" s="224">
        <f t="shared" si="0"/>
        <v>-7.7850704811160251E-7</v>
      </c>
      <c r="F31" s="225">
        <f t="shared" si="1"/>
        <v>3.8925352405580115E-7</v>
      </c>
      <c r="G31" s="166">
        <f t="shared" si="4"/>
        <v>-3.1140281924464102</v>
      </c>
      <c r="H31" s="10">
        <f t="shared" si="4"/>
        <v>1.5570140962232046</v>
      </c>
      <c r="I31" s="222"/>
      <c r="J31" s="226"/>
    </row>
    <row r="32" spans="2:10" x14ac:dyDescent="0.2">
      <c r="B32" s="221">
        <f t="shared" si="5"/>
        <v>4.0840704496667311</v>
      </c>
      <c r="C32" s="222">
        <f t="shared" si="2"/>
        <v>-8.2289935320946253</v>
      </c>
      <c r="D32" s="223">
        <f t="shared" si="3"/>
        <v>-11.326237921249263</v>
      </c>
      <c r="E32" s="224">
        <f t="shared" si="0"/>
        <v>-6.4713700088957992E-7</v>
      </c>
      <c r="F32" s="225">
        <f t="shared" si="1"/>
        <v>4.4535383404617763E-7</v>
      </c>
      <c r="G32" s="166">
        <f t="shared" si="4"/>
        <v>-2.5885480035583197</v>
      </c>
      <c r="H32" s="10">
        <f t="shared" si="4"/>
        <v>1.7814153361847105</v>
      </c>
      <c r="I32" s="222">
        <f t="shared" ref="I32:J32" si="17">C32+G32</f>
        <v>-10.817541535652945</v>
      </c>
      <c r="J32" s="226">
        <f t="shared" si="17"/>
        <v>-9.5448225850645514</v>
      </c>
    </row>
    <row r="33" spans="2:10" x14ac:dyDescent="0.2">
      <c r="B33" s="221">
        <f t="shared" si="5"/>
        <v>4.2411500823462207</v>
      </c>
      <c r="C33" s="222">
        <f t="shared" si="2"/>
        <v>-6.3558669963536572</v>
      </c>
      <c r="D33" s="223">
        <f t="shared" si="3"/>
        <v>-12.474091338637148</v>
      </c>
      <c r="E33" s="224">
        <f t="shared" si="0"/>
        <v>-4.9983229298108417E-7</v>
      </c>
      <c r="F33" s="225">
        <f t="shared" si="1"/>
        <v>4.9048805459770189E-7</v>
      </c>
      <c r="G33" s="166">
        <f t="shared" si="4"/>
        <v>-1.9993291719243367</v>
      </c>
      <c r="H33" s="10">
        <f t="shared" si="4"/>
        <v>1.9619522183908076</v>
      </c>
      <c r="I33" s="222"/>
      <c r="J33" s="226"/>
    </row>
    <row r="34" spans="2:10" x14ac:dyDescent="0.2">
      <c r="B34" s="221">
        <f t="shared" si="5"/>
        <v>4.3982297150257104</v>
      </c>
      <c r="C34" s="222">
        <f t="shared" si="2"/>
        <v>-4.3262379212492661</v>
      </c>
      <c r="D34" s="223">
        <f t="shared" si="3"/>
        <v>-13.314791228132149</v>
      </c>
      <c r="E34" s="224">
        <f t="shared" si="0"/>
        <v>-3.4022005517111966E-7</v>
      </c>
      <c r="F34" s="225">
        <f t="shared" si="1"/>
        <v>5.235448314085055E-7</v>
      </c>
      <c r="G34" s="166">
        <f t="shared" si="4"/>
        <v>-1.3608802206844786</v>
      </c>
      <c r="H34" s="10">
        <f t="shared" si="4"/>
        <v>2.094179325634022</v>
      </c>
      <c r="I34" s="222">
        <f t="shared" ref="I34:J34" si="18">C34+G34</f>
        <v>-5.6871181419337447</v>
      </c>
      <c r="J34" s="226">
        <f t="shared" si="18"/>
        <v>-11.220611902498128</v>
      </c>
    </row>
    <row r="35" spans="2:10" x14ac:dyDescent="0.2">
      <c r="B35" s="221">
        <f t="shared" si="5"/>
        <v>4.5553093477052</v>
      </c>
      <c r="C35" s="222">
        <f t="shared" si="2"/>
        <v>-2.1900825105632347</v>
      </c>
      <c r="D35" s="223">
        <f t="shared" si="3"/>
        <v>-13.827636768331928</v>
      </c>
      <c r="E35" s="224">
        <f t="shared" si="0"/>
        <v>-1.7223047047721459E-7</v>
      </c>
      <c r="F35" s="225">
        <f t="shared" si="1"/>
        <v>5.4371019692435383E-7</v>
      </c>
      <c r="G35" s="166">
        <f t="shared" si="4"/>
        <v>-0.68892188190885839</v>
      </c>
      <c r="H35" s="10">
        <f t="shared" si="4"/>
        <v>2.1748407876974154</v>
      </c>
      <c r="I35" s="222"/>
      <c r="J35" s="226"/>
    </row>
    <row r="36" spans="2:10" x14ac:dyDescent="0.2">
      <c r="B36" s="221">
        <f t="shared" si="5"/>
        <v>4.7123889803846897</v>
      </c>
      <c r="C36" s="222">
        <f t="shared" si="2"/>
        <v>-2.572811755308102E-15</v>
      </c>
      <c r="D36" s="223">
        <f t="shared" si="3"/>
        <v>-14</v>
      </c>
      <c r="E36" s="224">
        <f t="shared" si="0"/>
        <v>-2.0232871452503595E-22</v>
      </c>
      <c r="F36" s="225">
        <f t="shared" si="1"/>
        <v>5.5048761292123581E-7</v>
      </c>
      <c r="G36" s="166">
        <f t="shared" si="4"/>
        <v>-8.0931485810014382E-16</v>
      </c>
      <c r="H36" s="10">
        <f t="shared" si="4"/>
        <v>2.2019504516849433</v>
      </c>
      <c r="I36" s="222">
        <f t="shared" ref="I36:J36" si="19">C36+G36</f>
        <v>-3.3821266134082457E-15</v>
      </c>
      <c r="J36" s="226">
        <f t="shared" si="19"/>
        <v>-11.798049548315056</v>
      </c>
    </row>
    <row r="37" spans="2:10" x14ac:dyDescent="0.2">
      <c r="B37" s="221">
        <f t="shared" si="5"/>
        <v>4.8694686130641793</v>
      </c>
      <c r="C37" s="222">
        <f t="shared" si="2"/>
        <v>2.1900825105632293</v>
      </c>
      <c r="D37" s="223">
        <f t="shared" si="3"/>
        <v>-13.827636768331928</v>
      </c>
      <c r="E37" s="224">
        <f t="shared" si="0"/>
        <v>1.7223047047721419E-7</v>
      </c>
      <c r="F37" s="225">
        <f t="shared" si="1"/>
        <v>5.4371019692435394E-7</v>
      </c>
      <c r="G37" s="166">
        <f t="shared" si="4"/>
        <v>0.68892188190885673</v>
      </c>
      <c r="H37" s="10">
        <f t="shared" si="4"/>
        <v>2.1748407876974158</v>
      </c>
      <c r="I37" s="222"/>
      <c r="J37" s="226"/>
    </row>
    <row r="38" spans="2:10" x14ac:dyDescent="0.2">
      <c r="B38" s="221">
        <f t="shared" si="5"/>
        <v>5.026548245743669</v>
      </c>
      <c r="C38" s="222">
        <f t="shared" si="2"/>
        <v>4.3262379212492608</v>
      </c>
      <c r="D38" s="223">
        <f t="shared" si="3"/>
        <v>-13.314791228132151</v>
      </c>
      <c r="E38" s="224">
        <f t="shared" si="0"/>
        <v>3.4022005517111929E-7</v>
      </c>
      <c r="F38" s="225">
        <f t="shared" si="1"/>
        <v>5.235448314085055E-7</v>
      </c>
      <c r="G38" s="166">
        <f t="shared" si="4"/>
        <v>1.3608802206844772</v>
      </c>
      <c r="H38" s="10">
        <f t="shared" si="4"/>
        <v>2.094179325634022</v>
      </c>
      <c r="I38" s="222">
        <f t="shared" ref="I38:J38" si="20">C38+G38</f>
        <v>5.6871181419337375</v>
      </c>
      <c r="J38" s="226">
        <f t="shared" si="20"/>
        <v>-11.220611902498129</v>
      </c>
    </row>
    <row r="39" spans="2:10" x14ac:dyDescent="0.2">
      <c r="B39" s="221">
        <f t="shared" si="5"/>
        <v>5.1836278784231586</v>
      </c>
      <c r="C39" s="222">
        <f t="shared" si="2"/>
        <v>6.3558669963536527</v>
      </c>
      <c r="D39" s="223">
        <f t="shared" si="3"/>
        <v>-12.47409133863715</v>
      </c>
      <c r="E39" s="224">
        <f t="shared" si="0"/>
        <v>4.9983229298108396E-7</v>
      </c>
      <c r="F39" s="225">
        <f t="shared" si="1"/>
        <v>4.90488054597702E-7</v>
      </c>
      <c r="G39" s="166">
        <f t="shared" si="4"/>
        <v>1.9993291719243358</v>
      </c>
      <c r="H39" s="10">
        <f t="shared" si="4"/>
        <v>1.961952218390808</v>
      </c>
      <c r="I39" s="222"/>
      <c r="J39" s="226"/>
    </row>
    <row r="40" spans="2:10" x14ac:dyDescent="0.2">
      <c r="B40" s="221">
        <f t="shared" si="5"/>
        <v>5.3407075111026483</v>
      </c>
      <c r="C40" s="222">
        <f t="shared" si="2"/>
        <v>8.2289935320946199</v>
      </c>
      <c r="D40" s="223">
        <f t="shared" si="3"/>
        <v>-11.326237921249266</v>
      </c>
      <c r="E40" s="224">
        <f t="shared" si="0"/>
        <v>6.471370008895795E-7</v>
      </c>
      <c r="F40" s="225">
        <f t="shared" si="1"/>
        <v>4.4535383404617773E-7</v>
      </c>
      <c r="G40" s="166">
        <f t="shared" si="4"/>
        <v>2.5885480035583179</v>
      </c>
      <c r="H40" s="10">
        <f t="shared" si="4"/>
        <v>1.7814153361847109</v>
      </c>
      <c r="I40" s="222">
        <f t="shared" ref="I40:J40" si="21">C40+G40</f>
        <v>10.817541535652937</v>
      </c>
      <c r="J40" s="226">
        <f t="shared" si="21"/>
        <v>-9.5448225850645549</v>
      </c>
    </row>
    <row r="41" spans="2:10" x14ac:dyDescent="0.2">
      <c r="B41" s="221">
        <f t="shared" si="5"/>
        <v>5.497787143782138</v>
      </c>
      <c r="C41" s="222">
        <f t="shared" si="2"/>
        <v>9.8994949366116636</v>
      </c>
      <c r="D41" s="223">
        <f t="shared" si="3"/>
        <v>-9.8994949366116671</v>
      </c>
      <c r="E41" s="224">
        <f t="shared" si="0"/>
        <v>7.7850704811160208E-7</v>
      </c>
      <c r="F41" s="225">
        <f t="shared" si="1"/>
        <v>3.8925352405580125E-7</v>
      </c>
      <c r="G41" s="166">
        <f t="shared" si="4"/>
        <v>3.1140281924464084</v>
      </c>
      <c r="H41" s="10">
        <f t="shared" si="4"/>
        <v>1.5570140962232051</v>
      </c>
      <c r="I41" s="222"/>
      <c r="J41" s="226"/>
    </row>
    <row r="42" spans="2:10" x14ac:dyDescent="0.2">
      <c r="B42" s="221">
        <f t="shared" si="5"/>
        <v>5.6548667764616276</v>
      </c>
      <c r="C42" s="222">
        <f t="shared" si="2"/>
        <v>11.326237921249263</v>
      </c>
      <c r="D42" s="223">
        <f t="shared" si="3"/>
        <v>-8.228993532094627</v>
      </c>
      <c r="E42" s="224">
        <f t="shared" si="0"/>
        <v>8.9070766809235526E-7</v>
      </c>
      <c r="F42" s="225">
        <f t="shared" si="1"/>
        <v>3.2356850044479001E-7</v>
      </c>
      <c r="G42" s="166">
        <f t="shared" si="4"/>
        <v>3.562830672369421</v>
      </c>
      <c r="H42" s="10">
        <f t="shared" si="4"/>
        <v>1.2942740017791601</v>
      </c>
      <c r="I42" s="222">
        <f t="shared" ref="I42:J42" si="22">C42+G42</f>
        <v>14.889068593618683</v>
      </c>
      <c r="J42" s="226">
        <f t="shared" si="22"/>
        <v>-6.9347195303154674</v>
      </c>
    </row>
    <row r="43" spans="2:10" x14ac:dyDescent="0.2">
      <c r="B43" s="221">
        <f t="shared" si="5"/>
        <v>5.8119464091411173</v>
      </c>
      <c r="C43" s="222">
        <f t="shared" si="2"/>
        <v>12.474091338637148</v>
      </c>
      <c r="D43" s="223">
        <f t="shared" si="3"/>
        <v>-6.355866996353658</v>
      </c>
      <c r="E43" s="224">
        <f t="shared" si="0"/>
        <v>9.8097610919540378E-7</v>
      </c>
      <c r="F43" s="225">
        <f t="shared" si="1"/>
        <v>2.4991614649054214E-7</v>
      </c>
      <c r="G43" s="166">
        <f t="shared" si="4"/>
        <v>3.9239044367816152</v>
      </c>
      <c r="H43" s="10">
        <f t="shared" si="4"/>
        <v>0.99966458596216856</v>
      </c>
      <c r="I43" s="222"/>
      <c r="J43" s="226"/>
    </row>
    <row r="44" spans="2:10" x14ac:dyDescent="0.2">
      <c r="B44" s="221">
        <f t="shared" si="5"/>
        <v>5.9690260418206069</v>
      </c>
      <c r="C44" s="222">
        <f t="shared" si="2"/>
        <v>13.314791228132149</v>
      </c>
      <c r="D44" s="223">
        <f t="shared" si="3"/>
        <v>-4.326237921249267</v>
      </c>
      <c r="E44" s="224">
        <f t="shared" si="0"/>
        <v>1.047089662817011E-6</v>
      </c>
      <c r="F44" s="225">
        <f t="shared" si="1"/>
        <v>1.7011002758555986E-7</v>
      </c>
      <c r="G44" s="166">
        <f t="shared" si="4"/>
        <v>4.188358651268044</v>
      </c>
      <c r="H44" s="10">
        <f t="shared" si="4"/>
        <v>0.68044011034223939</v>
      </c>
      <c r="I44" s="222">
        <f t="shared" ref="I44:J44" si="23">C44+G44</f>
        <v>17.503149879400194</v>
      </c>
      <c r="J44" s="226">
        <f t="shared" si="23"/>
        <v>-3.6457978109070277</v>
      </c>
    </row>
    <row r="45" spans="2:10" x14ac:dyDescent="0.2">
      <c r="B45" s="221">
        <f t="shared" si="5"/>
        <v>6.1261056745000966</v>
      </c>
      <c r="C45" s="222">
        <f t="shared" si="2"/>
        <v>13.827636768331928</v>
      </c>
      <c r="D45" s="223">
        <f t="shared" si="3"/>
        <v>-2.1900825105632356</v>
      </c>
      <c r="E45" s="224">
        <f t="shared" si="0"/>
        <v>1.0874203938487077E-6</v>
      </c>
      <c r="F45" s="225">
        <f t="shared" si="1"/>
        <v>8.6115235238607348E-8</v>
      </c>
      <c r="G45" s="166">
        <f t="shared" si="4"/>
        <v>4.3496815753948308</v>
      </c>
      <c r="H45" s="10">
        <f t="shared" si="4"/>
        <v>0.34446094095442942</v>
      </c>
      <c r="I45" s="222"/>
      <c r="J45" s="226"/>
    </row>
    <row r="46" spans="2:10" ht="13.5" thickBot="1" x14ac:dyDescent="0.25">
      <c r="B46" s="227">
        <f t="shared" si="5"/>
        <v>6.2831853071795862</v>
      </c>
      <c r="C46" s="228">
        <f t="shared" si="2"/>
        <v>14</v>
      </c>
      <c r="D46" s="229">
        <f t="shared" si="3"/>
        <v>-3.430415673744136E-15</v>
      </c>
      <c r="E46" s="230">
        <f t="shared" si="0"/>
        <v>1.1009752258424716E-6</v>
      </c>
      <c r="F46" s="231">
        <f t="shared" si="1"/>
        <v>1.348858096833573E-22</v>
      </c>
      <c r="G46" s="170">
        <f t="shared" si="4"/>
        <v>4.4039009033698866</v>
      </c>
      <c r="H46" s="232">
        <f t="shared" si="4"/>
        <v>5.3954323873342918E-16</v>
      </c>
      <c r="I46" s="228">
        <f t="shared" ref="I46:J46" si="24">C46+G46</f>
        <v>18.403900903369887</v>
      </c>
      <c r="J46" s="233">
        <f t="shared" si="24"/>
        <v>-2.8908724350107067E-15</v>
      </c>
    </row>
    <row r="47" spans="2:10" ht="13.5" thickBot="1" x14ac:dyDescent="0.25">
      <c r="B47" s="2"/>
      <c r="C47" s="2"/>
    </row>
    <row r="48" spans="2:10" x14ac:dyDescent="0.2">
      <c r="B48" s="2"/>
      <c r="C48" s="2"/>
      <c r="F48" s="234" t="s">
        <v>16</v>
      </c>
      <c r="G48" s="235" t="s">
        <v>17</v>
      </c>
    </row>
    <row r="49" spans="2:7" ht="13.5" thickBot="1" x14ac:dyDescent="0.25">
      <c r="B49" s="2"/>
      <c r="C49" s="2"/>
      <c r="F49" s="6">
        <v>0</v>
      </c>
      <c r="G49" s="157">
        <v>0</v>
      </c>
    </row>
    <row r="50" spans="2:7" x14ac:dyDescent="0.2">
      <c r="B50" s="2"/>
      <c r="C50" s="2"/>
    </row>
  </sheetData>
  <mergeCells count="2">
    <mergeCell ref="I5:J5"/>
    <mergeCell ref="B2:J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I1354"/>
  <sheetViews>
    <sheetView tabSelected="1" zoomScaleNormal="100" workbookViewId="0">
      <selection activeCell="P12" sqref="P12"/>
    </sheetView>
  </sheetViews>
  <sheetFormatPr baseColWidth="10" defaultRowHeight="12.75" x14ac:dyDescent="0.2"/>
  <cols>
    <col min="1" max="1" width="5.5703125" customWidth="1"/>
    <col min="2" max="2" width="8.85546875" customWidth="1"/>
    <col min="3" max="3" width="6.42578125" customWidth="1"/>
    <col min="4" max="4" width="7.5703125" customWidth="1"/>
    <col min="6" max="6" width="9.42578125" customWidth="1"/>
    <col min="7" max="7" width="9" customWidth="1"/>
    <col min="8" max="8" width="11.5703125" customWidth="1"/>
    <col min="9" max="9" width="12" customWidth="1"/>
    <col min="10" max="10" width="8" customWidth="1"/>
    <col min="11" max="12" width="11.85546875" customWidth="1"/>
    <col min="13" max="13" width="12" customWidth="1"/>
    <col min="14" max="14" width="10.85546875" customWidth="1"/>
    <col min="15" max="15" width="10.5703125" customWidth="1"/>
    <col min="16" max="16" width="12" customWidth="1"/>
    <col min="17" max="17" width="8.85546875" customWidth="1"/>
    <col min="19" max="19" width="8.5703125" customWidth="1"/>
  </cols>
  <sheetData>
    <row r="1" spans="1:10" ht="13.5" thickBot="1" x14ac:dyDescent="0.25"/>
    <row r="2" spans="1:10" x14ac:dyDescent="0.2">
      <c r="A2" s="293" t="s">
        <v>79</v>
      </c>
      <c r="B2" s="294"/>
      <c r="C2" s="294"/>
      <c r="D2" s="295"/>
      <c r="E2" s="34"/>
      <c r="F2" s="34"/>
      <c r="G2" s="34"/>
      <c r="H2" s="34"/>
      <c r="I2" s="34"/>
      <c r="J2" s="34"/>
    </row>
    <row r="3" spans="1:10" x14ac:dyDescent="0.2">
      <c r="A3" s="296" t="s">
        <v>12</v>
      </c>
      <c r="B3" s="297"/>
      <c r="C3" s="297"/>
      <c r="D3" s="298"/>
      <c r="E3" s="3"/>
      <c r="F3" s="3"/>
      <c r="G3" s="3"/>
      <c r="H3" s="3"/>
      <c r="I3" s="3"/>
      <c r="J3" s="3"/>
    </row>
    <row r="4" spans="1:10" x14ac:dyDescent="0.2">
      <c r="A4" s="332" t="s">
        <v>11</v>
      </c>
      <c r="B4" s="334" t="s">
        <v>0</v>
      </c>
      <c r="C4" s="336" t="s">
        <v>15</v>
      </c>
      <c r="D4" s="337"/>
    </row>
    <row r="5" spans="1:10" ht="13.5" thickBot="1" x14ac:dyDescent="0.25">
      <c r="A5" s="333" t="s">
        <v>10</v>
      </c>
      <c r="B5" s="335" t="s">
        <v>1</v>
      </c>
      <c r="C5" s="171" t="s">
        <v>13</v>
      </c>
      <c r="D5" s="21" t="s">
        <v>14</v>
      </c>
      <c r="E5" s="3"/>
    </row>
    <row r="6" spans="1:10" x14ac:dyDescent="0.2">
      <c r="A6" s="158">
        <f>21/(60*24)</f>
        <v>1.4583333333333334E-2</v>
      </c>
      <c r="B6" s="166">
        <v>1.49</v>
      </c>
      <c r="C6" s="162">
        <f>(B6+B8)/2</f>
        <v>1.615</v>
      </c>
      <c r="D6" s="25"/>
      <c r="E6" s="10"/>
    </row>
    <row r="7" spans="1:10" x14ac:dyDescent="0.2">
      <c r="A7" s="159">
        <f>A6+0.24*24.85/24</f>
        <v>0.26308333333333334</v>
      </c>
      <c r="B7" s="166">
        <v>0.69</v>
      </c>
      <c r="C7" s="163"/>
      <c r="D7" s="18">
        <f>(B7+B9)/2</f>
        <v>0.69</v>
      </c>
      <c r="E7" s="10"/>
    </row>
    <row r="8" spans="1:10" x14ac:dyDescent="0.2">
      <c r="A8" s="159">
        <f t="shared" ref="A8:A71" si="0">A7+0.24*24.85/24</f>
        <v>0.51158333333333339</v>
      </c>
      <c r="B8" s="166">
        <v>1.74</v>
      </c>
      <c r="C8" s="163">
        <f t="shared" ref="C8:C70" si="1">(B8+B10)/2</f>
        <v>1.605</v>
      </c>
      <c r="D8" s="18"/>
      <c r="E8" s="10"/>
    </row>
    <row r="9" spans="1:10" x14ac:dyDescent="0.2">
      <c r="A9" s="160">
        <f t="shared" si="0"/>
        <v>0.76008333333333344</v>
      </c>
      <c r="B9" s="167">
        <v>0.69</v>
      </c>
      <c r="C9" s="164"/>
      <c r="D9" s="30">
        <f t="shared" ref="D9" si="2">(B9+B11)/2</f>
        <v>0.72499999999999998</v>
      </c>
      <c r="E9" s="10"/>
    </row>
    <row r="10" spans="1:10" x14ac:dyDescent="0.2">
      <c r="A10" s="159">
        <f t="shared" si="0"/>
        <v>1.0085833333333334</v>
      </c>
      <c r="B10" s="166">
        <v>1.47</v>
      </c>
      <c r="C10" s="163">
        <f t="shared" si="1"/>
        <v>1.585</v>
      </c>
      <c r="D10" s="18"/>
      <c r="E10" s="10"/>
    </row>
    <row r="11" spans="1:10" x14ac:dyDescent="0.2">
      <c r="A11" s="159">
        <f t="shared" si="0"/>
        <v>1.2570833333333333</v>
      </c>
      <c r="B11" s="166">
        <v>0.76</v>
      </c>
      <c r="C11" s="163"/>
      <c r="D11" s="18">
        <f t="shared" ref="D11" si="3">(B11+B13)/2</f>
        <v>0.7</v>
      </c>
      <c r="E11" s="10"/>
    </row>
    <row r="12" spans="1:10" x14ac:dyDescent="0.2">
      <c r="A12" s="159">
        <f t="shared" si="0"/>
        <v>1.5055833333333333</v>
      </c>
      <c r="B12" s="166">
        <v>1.7</v>
      </c>
      <c r="C12" s="163">
        <f t="shared" si="1"/>
        <v>1.595</v>
      </c>
      <c r="D12" s="18"/>
      <c r="E12" s="10"/>
    </row>
    <row r="13" spans="1:10" x14ac:dyDescent="0.2">
      <c r="A13" s="160">
        <f t="shared" si="0"/>
        <v>1.7540833333333332</v>
      </c>
      <c r="B13" s="167">
        <v>0.64</v>
      </c>
      <c r="C13" s="164"/>
      <c r="D13" s="30">
        <f t="shared" ref="D13" si="4">(B13+B15)/2</f>
        <v>0.70500000000000007</v>
      </c>
      <c r="E13" s="10"/>
    </row>
    <row r="14" spans="1:10" x14ac:dyDescent="0.2">
      <c r="A14" s="159">
        <f t="shared" si="0"/>
        <v>2.0025833333333334</v>
      </c>
      <c r="B14" s="166">
        <v>1.49</v>
      </c>
      <c r="C14" s="163">
        <f t="shared" si="1"/>
        <v>1.585</v>
      </c>
      <c r="D14" s="18"/>
      <c r="E14" s="10"/>
    </row>
    <row r="15" spans="1:10" x14ac:dyDescent="0.2">
      <c r="A15" s="159">
        <f t="shared" si="0"/>
        <v>2.2510833333333333</v>
      </c>
      <c r="B15" s="166">
        <v>0.77</v>
      </c>
      <c r="C15" s="163"/>
      <c r="D15" s="18">
        <f t="shared" ref="D15" si="5">(B15+B17)/2</f>
        <v>0.66500000000000004</v>
      </c>
      <c r="E15" s="10"/>
    </row>
    <row r="16" spans="1:10" x14ac:dyDescent="0.2">
      <c r="A16" s="159">
        <f t="shared" si="0"/>
        <v>2.4995833333333333</v>
      </c>
      <c r="B16" s="166">
        <v>1.68</v>
      </c>
      <c r="C16" s="163">
        <f t="shared" si="1"/>
        <v>1.6099999999999999</v>
      </c>
      <c r="D16" s="18"/>
      <c r="E16" s="10"/>
    </row>
    <row r="17" spans="1:30" x14ac:dyDescent="0.2">
      <c r="A17" s="160">
        <f t="shared" si="0"/>
        <v>2.7480833333333332</v>
      </c>
      <c r="B17" s="167">
        <v>0.56000000000000005</v>
      </c>
      <c r="C17" s="164"/>
      <c r="D17" s="30">
        <f t="shared" ref="D17" si="6">(B17+B19)/2</f>
        <v>0.65500000000000003</v>
      </c>
      <c r="E17" s="10"/>
    </row>
    <row r="18" spans="1:30" x14ac:dyDescent="0.2">
      <c r="A18" s="159">
        <f t="shared" si="0"/>
        <v>2.9965833333333332</v>
      </c>
      <c r="B18" s="166">
        <v>1.54</v>
      </c>
      <c r="C18" s="163">
        <f t="shared" si="1"/>
        <v>1.6099999999999999</v>
      </c>
      <c r="D18" s="18"/>
      <c r="E18" s="10"/>
    </row>
    <row r="19" spans="1:30" x14ac:dyDescent="0.2">
      <c r="A19" s="159">
        <f t="shared" si="0"/>
        <v>3.2450833333333331</v>
      </c>
      <c r="B19" s="166">
        <v>0.75</v>
      </c>
      <c r="C19" s="163"/>
      <c r="D19" s="18">
        <f t="shared" ref="D19" si="7">(B19+B21)/2</f>
        <v>0.62</v>
      </c>
      <c r="E19" s="10"/>
    </row>
    <row r="20" spans="1:30" x14ac:dyDescent="0.2">
      <c r="A20" s="159">
        <f t="shared" si="0"/>
        <v>3.493583333333333</v>
      </c>
      <c r="B20" s="166">
        <v>1.68</v>
      </c>
      <c r="C20" s="163">
        <f t="shared" si="1"/>
        <v>1.635</v>
      </c>
      <c r="D20" s="18"/>
      <c r="E20" s="10"/>
    </row>
    <row r="21" spans="1:30" x14ac:dyDescent="0.2">
      <c r="A21" s="160">
        <f t="shared" si="0"/>
        <v>3.742083333333333</v>
      </c>
      <c r="B21" s="167">
        <v>0.49</v>
      </c>
      <c r="C21" s="164"/>
      <c r="D21" s="30">
        <f t="shared" ref="D21" si="8">(B21+B23)/2</f>
        <v>0.60499999999999998</v>
      </c>
      <c r="E21" s="10"/>
    </row>
    <row r="22" spans="1:30" x14ac:dyDescent="0.2">
      <c r="A22" s="159">
        <f t="shared" si="0"/>
        <v>3.9905833333333329</v>
      </c>
      <c r="B22" s="166">
        <v>1.59</v>
      </c>
      <c r="C22" s="163">
        <f t="shared" si="1"/>
        <v>1.65</v>
      </c>
      <c r="D22" s="18"/>
      <c r="E22" s="10"/>
    </row>
    <row r="23" spans="1:30" x14ac:dyDescent="0.2">
      <c r="A23" s="159">
        <f t="shared" si="0"/>
        <v>4.2390833333333333</v>
      </c>
      <c r="B23" s="166">
        <v>0.72</v>
      </c>
      <c r="C23" s="163"/>
      <c r="D23" s="18">
        <f t="shared" ref="D23" si="9">(B23+B25)/2</f>
        <v>0.57499999999999996</v>
      </c>
      <c r="E23" s="10"/>
    </row>
    <row r="24" spans="1:30" x14ac:dyDescent="0.2">
      <c r="A24" s="159">
        <f t="shared" si="0"/>
        <v>4.4875833333333333</v>
      </c>
      <c r="B24" s="166">
        <v>1.71</v>
      </c>
      <c r="C24" s="163">
        <f t="shared" si="1"/>
        <v>1.6850000000000001</v>
      </c>
      <c r="D24" s="18"/>
      <c r="E24" s="10"/>
      <c r="U24" s="18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">
      <c r="A25" s="160">
        <f t="shared" si="0"/>
        <v>4.7360833333333332</v>
      </c>
      <c r="B25" s="167">
        <v>0.43</v>
      </c>
      <c r="C25" s="164"/>
      <c r="D25" s="30">
        <f t="shared" ref="D25" si="10">(B25+B27)/2</f>
        <v>0.55500000000000005</v>
      </c>
      <c r="E25" s="10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3.5" thickBot="1" x14ac:dyDescent="0.25">
      <c r="A26" s="159">
        <f t="shared" si="0"/>
        <v>4.9845833333333331</v>
      </c>
      <c r="B26" s="166">
        <v>1.66</v>
      </c>
      <c r="C26" s="163">
        <f t="shared" si="1"/>
        <v>1.71</v>
      </c>
      <c r="D26" s="18"/>
      <c r="E26" s="10"/>
      <c r="U26" s="18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">
      <c r="A27" s="159">
        <f t="shared" si="0"/>
        <v>5.2330833333333331</v>
      </c>
      <c r="B27" s="166">
        <v>0.68</v>
      </c>
      <c r="C27" s="163"/>
      <c r="D27" s="18">
        <f t="shared" ref="D27" si="11">(B27+B29)/2</f>
        <v>0.53</v>
      </c>
      <c r="E27" s="10"/>
      <c r="F27" s="106" t="s">
        <v>18</v>
      </c>
      <c r="G27" s="103"/>
      <c r="N27" s="187"/>
      <c r="O27" s="110"/>
      <c r="P27" s="35"/>
      <c r="U27" s="3"/>
      <c r="V27" s="3"/>
      <c r="W27" s="3"/>
      <c r="X27" s="3"/>
      <c r="Y27" s="13"/>
      <c r="Z27" s="183"/>
      <c r="AA27" s="3"/>
      <c r="AB27" s="3"/>
      <c r="AC27" s="3"/>
      <c r="AD27" s="3"/>
    </row>
    <row r="28" spans="1:30" x14ac:dyDescent="0.2">
      <c r="A28" s="159">
        <f t="shared" si="0"/>
        <v>5.481583333333333</v>
      </c>
      <c r="B28" s="166">
        <v>1.76</v>
      </c>
      <c r="C28" s="163">
        <f t="shared" si="1"/>
        <v>1.7450000000000001</v>
      </c>
      <c r="D28" s="18"/>
      <c r="E28" s="10"/>
      <c r="F28" s="259" t="s">
        <v>16</v>
      </c>
      <c r="G28" s="260" t="s">
        <v>17</v>
      </c>
      <c r="N28" s="188"/>
      <c r="O28" s="35"/>
      <c r="P28" s="35"/>
      <c r="U28" s="3"/>
      <c r="V28" s="3"/>
      <c r="W28" s="3"/>
      <c r="X28" s="3"/>
      <c r="Y28" s="184"/>
      <c r="Z28" s="185"/>
      <c r="AA28" s="3"/>
      <c r="AB28" s="3"/>
      <c r="AC28" s="3"/>
      <c r="AD28" s="3"/>
    </row>
    <row r="29" spans="1:30" x14ac:dyDescent="0.2">
      <c r="A29" s="160">
        <f t="shared" si="0"/>
        <v>5.730083333333333</v>
      </c>
      <c r="B29" s="167">
        <v>0.38</v>
      </c>
      <c r="C29" s="164"/>
      <c r="D29" s="30">
        <f t="shared" ref="D29" si="12">(B29+B31)/2</f>
        <v>0.51</v>
      </c>
      <c r="E29" s="10"/>
      <c r="F29" s="7">
        <v>0.1</v>
      </c>
      <c r="G29" s="105">
        <v>1.17</v>
      </c>
      <c r="U29" s="3"/>
      <c r="V29" s="3"/>
      <c r="W29" s="3"/>
      <c r="X29" s="3"/>
      <c r="Y29" s="184"/>
      <c r="Z29" s="185"/>
      <c r="AA29" s="3"/>
      <c r="AB29" s="184"/>
      <c r="AC29" s="186"/>
      <c r="AD29" s="3"/>
    </row>
    <row r="30" spans="1:30" ht="13.5" thickBot="1" x14ac:dyDescent="0.25">
      <c r="A30" s="159">
        <f t="shared" si="0"/>
        <v>5.9785833333333329</v>
      </c>
      <c r="B30" s="166">
        <v>1.73</v>
      </c>
      <c r="C30" s="163">
        <f t="shared" si="1"/>
        <v>1.7650000000000001</v>
      </c>
      <c r="D30" s="18"/>
      <c r="E30" s="10"/>
      <c r="F30" s="6">
        <v>30.5</v>
      </c>
      <c r="G30" s="157">
        <v>1.17</v>
      </c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">
      <c r="A31" s="159">
        <f t="shared" si="0"/>
        <v>6.2270833333333329</v>
      </c>
      <c r="B31" s="166">
        <v>0.64</v>
      </c>
      <c r="C31" s="163"/>
      <c r="D31" s="18">
        <f t="shared" ref="D31" si="13">(B31+B33)/2</f>
        <v>0.495</v>
      </c>
      <c r="E31" s="10"/>
      <c r="F31" s="104"/>
      <c r="G31" s="104"/>
      <c r="U31" s="3"/>
      <c r="V31" s="3"/>
      <c r="W31" s="3"/>
      <c r="X31" s="3"/>
      <c r="Y31" s="3"/>
    </row>
    <row r="32" spans="1:30" x14ac:dyDescent="0.2">
      <c r="A32" s="159">
        <f t="shared" si="0"/>
        <v>6.4755833333333328</v>
      </c>
      <c r="B32" s="166">
        <v>1.8</v>
      </c>
      <c r="C32" s="163">
        <f t="shared" si="1"/>
        <v>1.79</v>
      </c>
      <c r="D32" s="18"/>
      <c r="E32" s="10"/>
      <c r="F32" s="104"/>
      <c r="G32" s="104"/>
      <c r="U32" s="3"/>
      <c r="V32" s="3"/>
      <c r="W32" s="3"/>
      <c r="X32" s="3"/>
      <c r="Y32" s="3"/>
    </row>
    <row r="33" spans="1:31" x14ac:dyDescent="0.2">
      <c r="A33" s="160">
        <f t="shared" si="0"/>
        <v>6.7240833333333327</v>
      </c>
      <c r="B33" s="167">
        <v>0.35</v>
      </c>
      <c r="C33" s="164"/>
      <c r="D33" s="30">
        <f t="shared" ref="D33" si="14">(B33+B35)/2</f>
        <v>0.47499999999999998</v>
      </c>
      <c r="E33" s="10"/>
      <c r="F33" s="104"/>
      <c r="G33" s="104"/>
      <c r="U33" s="3"/>
      <c r="V33" s="3"/>
      <c r="W33" s="3"/>
      <c r="X33" s="3"/>
      <c r="Y33" s="3"/>
    </row>
    <row r="34" spans="1:31" x14ac:dyDescent="0.2">
      <c r="A34" s="159">
        <f t="shared" si="0"/>
        <v>6.9725833333333327</v>
      </c>
      <c r="B34" s="166">
        <v>1.78</v>
      </c>
      <c r="C34" s="163">
        <f t="shared" si="1"/>
        <v>1.81</v>
      </c>
      <c r="D34" s="18"/>
      <c r="E34" s="10"/>
      <c r="F34" s="104"/>
      <c r="G34" s="104"/>
      <c r="U34" s="3"/>
      <c r="V34" s="3"/>
      <c r="W34" s="3"/>
      <c r="X34" s="3"/>
      <c r="Y34" s="3"/>
    </row>
    <row r="35" spans="1:31" ht="13.5" thickBot="1" x14ac:dyDescent="0.25">
      <c r="A35" s="159">
        <f t="shared" si="0"/>
        <v>7.2210833333333326</v>
      </c>
      <c r="B35" s="166">
        <v>0.6</v>
      </c>
      <c r="C35" s="163"/>
      <c r="D35" s="18">
        <f t="shared" ref="D35" si="15">(B35+B37)/2</f>
        <v>0.46499999999999997</v>
      </c>
      <c r="E35" s="10"/>
      <c r="F35" s="104"/>
      <c r="G35" s="104"/>
      <c r="U35" s="3"/>
      <c r="V35" s="3"/>
      <c r="W35" s="3"/>
      <c r="X35" s="3"/>
      <c r="Y35" s="3"/>
    </row>
    <row r="36" spans="1:31" s="35" customFormat="1" ht="13.5" thickBot="1" x14ac:dyDescent="0.25">
      <c r="A36" s="160">
        <f t="shared" si="0"/>
        <v>7.4695833333333326</v>
      </c>
      <c r="B36" s="168">
        <v>1.84</v>
      </c>
      <c r="C36" s="164">
        <f t="shared" si="1"/>
        <v>1.83</v>
      </c>
      <c r="D36" s="30"/>
      <c r="E36" s="10"/>
      <c r="F36" s="299" t="s">
        <v>86</v>
      </c>
      <c r="G36" s="300"/>
      <c r="H36" s="301"/>
      <c r="I36" s="80"/>
      <c r="J36" s="181"/>
      <c r="K36" s="80"/>
      <c r="L36" s="80"/>
      <c r="M36" s="80"/>
      <c r="N36"/>
      <c r="O36"/>
      <c r="P36" s="83"/>
      <c r="Q36" s="80"/>
      <c r="R36" s="80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4.25" x14ac:dyDescent="0.2">
      <c r="A37" s="159">
        <f t="shared" si="0"/>
        <v>7.7180833333333325</v>
      </c>
      <c r="B37" s="166">
        <v>0.33</v>
      </c>
      <c r="C37" s="163"/>
      <c r="D37" s="18">
        <f t="shared" ref="D37" si="16">(B37+B39)/2</f>
        <v>0.45999999999999996</v>
      </c>
      <c r="E37" s="10"/>
      <c r="F37" s="307" t="s">
        <v>66</v>
      </c>
      <c r="G37" s="308">
        <v>0</v>
      </c>
      <c r="H37" s="309" t="s">
        <v>30</v>
      </c>
      <c r="I37" s="80"/>
      <c r="J37" s="181"/>
      <c r="K37" s="80"/>
      <c r="L37" s="80"/>
      <c r="M37" s="80"/>
      <c r="P37" s="83"/>
      <c r="Q37" s="80"/>
      <c r="R37" s="80"/>
    </row>
    <row r="38" spans="1:31" ht="13.5" thickBot="1" x14ac:dyDescent="0.25">
      <c r="A38" s="159">
        <f t="shared" si="0"/>
        <v>7.9665833333333325</v>
      </c>
      <c r="B38" s="166">
        <v>1.82</v>
      </c>
      <c r="C38" s="163">
        <f t="shared" si="1"/>
        <v>1.835</v>
      </c>
      <c r="D38" s="18"/>
      <c r="E38" s="10"/>
      <c r="F38" s="310" t="s">
        <v>46</v>
      </c>
      <c r="G38" s="311">
        <v>0.05</v>
      </c>
      <c r="H38" s="312" t="s">
        <v>32</v>
      </c>
      <c r="I38" s="302" t="s">
        <v>33</v>
      </c>
      <c r="J38" s="303">
        <v>1.03505</v>
      </c>
      <c r="K38" s="304" t="s">
        <v>32</v>
      </c>
      <c r="L38" s="302" t="s">
        <v>34</v>
      </c>
      <c r="M38" s="305">
        <f>1-3/(60*24)-56.56/(3600*24)</f>
        <v>0.99726203703703709</v>
      </c>
      <c r="N38" s="304" t="s">
        <v>32</v>
      </c>
      <c r="O38" s="306" t="s">
        <v>42</v>
      </c>
      <c r="P38" s="305">
        <f>327.86/12</f>
        <v>27.321666666666669</v>
      </c>
      <c r="Q38" s="304" t="s">
        <v>32</v>
      </c>
      <c r="R38" s="80"/>
      <c r="Z38" s="35"/>
      <c r="AA38" s="35"/>
      <c r="AB38" s="35"/>
      <c r="AC38" s="35"/>
      <c r="AD38" s="35"/>
      <c r="AE38" s="35"/>
    </row>
    <row r="39" spans="1:31" x14ac:dyDescent="0.2">
      <c r="A39" s="159">
        <f t="shared" si="0"/>
        <v>8.2150833333333324</v>
      </c>
      <c r="B39" s="166">
        <v>0.59</v>
      </c>
      <c r="C39" s="163"/>
      <c r="D39" s="18">
        <f t="shared" ref="D39" si="17">(B39+B41)/2</f>
        <v>0.45499999999999996</v>
      </c>
      <c r="E39" s="10"/>
      <c r="F39" s="85" t="s">
        <v>36</v>
      </c>
      <c r="G39" s="93">
        <f>J38*0.5</f>
        <v>0.51752500000000001</v>
      </c>
      <c r="H39" s="242" t="s">
        <v>47</v>
      </c>
      <c r="I39" s="239" t="s">
        <v>37</v>
      </c>
      <c r="J39" s="104">
        <v>0.5</v>
      </c>
      <c r="K39" s="15" t="s">
        <v>48</v>
      </c>
      <c r="L39" s="248" t="s">
        <v>38</v>
      </c>
      <c r="M39" s="245">
        <f>M38</f>
        <v>0.99726203703703709</v>
      </c>
      <c r="N39" s="242" t="s">
        <v>49</v>
      </c>
      <c r="O39" s="239" t="s">
        <v>45</v>
      </c>
      <c r="P39" s="172">
        <v>0.52741669999999996</v>
      </c>
      <c r="Q39" s="182" t="s">
        <v>50</v>
      </c>
    </row>
    <row r="40" spans="1:31" ht="18.75" x14ac:dyDescent="0.2">
      <c r="A40" s="160">
        <f t="shared" si="0"/>
        <v>8.4635833333333323</v>
      </c>
      <c r="B40" s="167">
        <v>1.85</v>
      </c>
      <c r="C40" s="164">
        <f t="shared" si="1"/>
        <v>1.85</v>
      </c>
      <c r="D40" s="30"/>
      <c r="E40" s="10"/>
      <c r="F40" s="253" t="s">
        <v>83</v>
      </c>
      <c r="G40" s="107">
        <f>2*PI()/G39</f>
        <v>12.140834369701148</v>
      </c>
      <c r="H40" s="252" t="s">
        <v>53</v>
      </c>
      <c r="I40" s="254" t="s">
        <v>82</v>
      </c>
      <c r="J40" s="107">
        <f>2*PI()/J39</f>
        <v>12.566370614359172</v>
      </c>
      <c r="K40" s="255" t="s">
        <v>53</v>
      </c>
      <c r="L40" s="256" t="s">
        <v>84</v>
      </c>
      <c r="M40" s="251">
        <f>2*PI()/M39</f>
        <v>6.3004356666855017</v>
      </c>
      <c r="N40" s="252" t="s">
        <v>53</v>
      </c>
      <c r="O40" s="254" t="s">
        <v>81</v>
      </c>
      <c r="P40" s="257">
        <f>2*PI()/P39</f>
        <v>11.913133025896956</v>
      </c>
      <c r="Q40" s="258" t="s">
        <v>53</v>
      </c>
    </row>
    <row r="41" spans="1:31" ht="15.75" x14ac:dyDescent="0.3">
      <c r="A41" s="159">
        <f t="shared" si="0"/>
        <v>8.7120833333333323</v>
      </c>
      <c r="B41" s="166">
        <v>0.32</v>
      </c>
      <c r="C41" s="163"/>
      <c r="D41" s="18">
        <f t="shared" ref="D41" si="18">(B41+B43)/2</f>
        <v>0.45999999999999996</v>
      </c>
      <c r="E41" s="10"/>
      <c r="F41" s="89" t="s">
        <v>54</v>
      </c>
      <c r="G41" s="109">
        <v>1</v>
      </c>
      <c r="H41" s="243" t="s">
        <v>55</v>
      </c>
      <c r="I41" s="240" t="s">
        <v>52</v>
      </c>
      <c r="J41" s="109">
        <v>0.3</v>
      </c>
      <c r="K41" s="246" t="s">
        <v>55</v>
      </c>
      <c r="L41" s="249" t="s">
        <v>85</v>
      </c>
      <c r="M41" s="109">
        <v>0.1</v>
      </c>
      <c r="N41" s="243" t="s">
        <v>55</v>
      </c>
      <c r="O41" s="240" t="s">
        <v>56</v>
      </c>
      <c r="P41" s="109">
        <v>0.2</v>
      </c>
      <c r="Q41" s="87" t="s">
        <v>55</v>
      </c>
    </row>
    <row r="42" spans="1:31" ht="13.5" thickBot="1" x14ac:dyDescent="0.25">
      <c r="A42" s="159">
        <f t="shared" si="0"/>
        <v>8.9605833333333322</v>
      </c>
      <c r="B42" s="166">
        <v>1.85</v>
      </c>
      <c r="C42" s="163">
        <f t="shared" si="1"/>
        <v>1.85</v>
      </c>
      <c r="D42" s="18"/>
      <c r="E42" s="10"/>
      <c r="F42" s="90" t="s">
        <v>35</v>
      </c>
      <c r="G42" s="91">
        <v>0</v>
      </c>
      <c r="H42" s="244"/>
      <c r="I42" s="241" t="s">
        <v>35</v>
      </c>
      <c r="J42" s="91">
        <v>0</v>
      </c>
      <c r="K42" s="247"/>
      <c r="L42" s="250" t="s">
        <v>35</v>
      </c>
      <c r="M42" s="91">
        <v>0.247</v>
      </c>
      <c r="N42" s="244"/>
      <c r="O42" s="241" t="s">
        <v>35</v>
      </c>
      <c r="P42" s="91">
        <v>0.3</v>
      </c>
      <c r="Q42" s="88"/>
    </row>
    <row r="43" spans="1:31" x14ac:dyDescent="0.2">
      <c r="A43" s="159">
        <f t="shared" si="0"/>
        <v>9.2090833333333322</v>
      </c>
      <c r="B43" s="166">
        <v>0.6</v>
      </c>
      <c r="C43" s="163"/>
      <c r="D43" s="18">
        <f t="shared" ref="D43" si="19">(B43+B45)/2</f>
        <v>0.47499999999999998</v>
      </c>
      <c r="E43" s="10"/>
      <c r="F43" s="82" t="s">
        <v>31</v>
      </c>
      <c r="G43" s="92" t="s">
        <v>41</v>
      </c>
      <c r="H43" s="84" t="s">
        <v>40</v>
      </c>
      <c r="I43" s="84" t="s">
        <v>39</v>
      </c>
      <c r="J43" s="86" t="s">
        <v>43</v>
      </c>
      <c r="K43" s="86" t="s">
        <v>57</v>
      </c>
      <c r="L43" s="81" t="s">
        <v>44</v>
      </c>
      <c r="M43" s="81" t="s">
        <v>58</v>
      </c>
      <c r="N43" s="35"/>
      <c r="O43" s="44"/>
      <c r="P43" s="79"/>
      <c r="Q43" s="27"/>
      <c r="R43" s="27"/>
      <c r="S43" s="44"/>
      <c r="T43" s="17"/>
      <c r="U43" s="17"/>
      <c r="V43" s="110"/>
      <c r="W43" s="35"/>
      <c r="X43" s="35"/>
      <c r="Y43" s="35"/>
    </row>
    <row r="44" spans="1:31" x14ac:dyDescent="0.2">
      <c r="A44" s="160">
        <f t="shared" si="0"/>
        <v>9.4575833333333321</v>
      </c>
      <c r="B44" s="167">
        <v>1.85</v>
      </c>
      <c r="C44" s="164">
        <f t="shared" si="1"/>
        <v>1.855</v>
      </c>
      <c r="D44" s="30"/>
      <c r="E44" s="10"/>
      <c r="F44" s="198">
        <v>0</v>
      </c>
      <c r="G44" s="156">
        <f t="shared" ref="G44:G107" si="20">$J$41*SIN($J$40*F44+$J$42)</f>
        <v>0</v>
      </c>
      <c r="H44" s="156">
        <f>$G$41*SIN($G$40*F44+$G$42)</f>
        <v>0</v>
      </c>
      <c r="I44" s="46">
        <f>G44+H44</f>
        <v>0</v>
      </c>
      <c r="J44" s="46">
        <f t="shared" ref="J44:J107" si="21">$M$41*SIN($M$40*F44+$M$42)</f>
        <v>2.444961130325133E-2</v>
      </c>
      <c r="K44" s="46">
        <f t="shared" ref="K44:K107" si="22">I44+J44</f>
        <v>2.444961130325133E-2</v>
      </c>
      <c r="L44" s="46">
        <f t="shared" ref="L44:L107" si="23">$P$41*SIN($P$40*F44+$P$42)</f>
        <v>5.9104041332267911E-2</v>
      </c>
      <c r="M44" s="46">
        <f>I44+L44+J44</f>
        <v>8.355365263551924E-2</v>
      </c>
      <c r="O44" s="44"/>
      <c r="P44" s="12"/>
      <c r="Q44" s="12"/>
      <c r="R44" s="12"/>
      <c r="S44" s="44"/>
      <c r="T44" s="12"/>
      <c r="U44" s="12"/>
    </row>
    <row r="45" spans="1:31" x14ac:dyDescent="0.2">
      <c r="A45" s="159">
        <f t="shared" si="0"/>
        <v>9.7060833333333321</v>
      </c>
      <c r="B45" s="166">
        <v>0.35</v>
      </c>
      <c r="C45" s="163"/>
      <c r="D45" s="18">
        <f t="shared" ref="D45" si="24">(B45+B47)/2</f>
        <v>0.49</v>
      </c>
      <c r="E45" s="10"/>
      <c r="F45" s="163">
        <f t="shared" ref="F45:F108" si="25">F44+$G$38</f>
        <v>0.05</v>
      </c>
      <c r="G45" s="156">
        <f t="shared" si="20"/>
        <v>0.17633557568774194</v>
      </c>
      <c r="H45" s="156">
        <f t="shared" ref="H45:H108" si="26">$G$41*SIN($G$40*F45+$G$42)</f>
        <v>0.57044020735442591</v>
      </c>
      <c r="I45" s="46">
        <f t="shared" ref="I45:I108" si="27">G45+H45</f>
        <v>0.74677578304216785</v>
      </c>
      <c r="J45" s="46">
        <f t="shared" si="21"/>
        <v>5.3289807737715439E-2</v>
      </c>
      <c r="K45" s="46">
        <f t="shared" si="22"/>
        <v>0.80006559077988326</v>
      </c>
      <c r="L45" s="46">
        <f t="shared" si="23"/>
        <v>0.1561239321344072</v>
      </c>
      <c r="M45" s="46">
        <f>I45+L45+J45</f>
        <v>0.95618952291429049</v>
      </c>
      <c r="O45" s="44"/>
      <c r="P45" s="12"/>
      <c r="Q45" s="12"/>
      <c r="R45" s="12"/>
      <c r="S45" s="44"/>
      <c r="T45" s="12"/>
      <c r="U45" s="12"/>
    </row>
    <row r="46" spans="1:31" s="35" customFormat="1" x14ac:dyDescent="0.2">
      <c r="A46" s="159">
        <f t="shared" si="0"/>
        <v>9.954583333333332</v>
      </c>
      <c r="B46" s="169">
        <v>1.86</v>
      </c>
      <c r="C46" s="163">
        <f t="shared" si="1"/>
        <v>1.8450000000000002</v>
      </c>
      <c r="D46" s="18"/>
      <c r="E46" s="10"/>
      <c r="F46" s="163">
        <f t="shared" si="25"/>
        <v>0.1</v>
      </c>
      <c r="G46" s="156">
        <f t="shared" si="20"/>
        <v>0.28531695488854603</v>
      </c>
      <c r="H46" s="156">
        <f t="shared" si="26"/>
        <v>0.93704972958758448</v>
      </c>
      <c r="I46" s="46">
        <f t="shared" si="27"/>
        <v>1.2223666844761305</v>
      </c>
      <c r="J46" s="46">
        <f t="shared" si="21"/>
        <v>7.6885181844478193E-2</v>
      </c>
      <c r="K46" s="46">
        <f t="shared" si="22"/>
        <v>1.2992518663206087</v>
      </c>
      <c r="L46" s="46">
        <f t="shared" si="23"/>
        <v>0.1993685774117242</v>
      </c>
      <c r="M46" s="46">
        <f t="shared" ref="M46:M109" si="28">I46+L46+J46</f>
        <v>1.4986204437323329</v>
      </c>
      <c r="N46"/>
      <c r="O46" s="44"/>
      <c r="P46" s="12"/>
      <c r="Q46" s="12"/>
      <c r="R46" s="12"/>
      <c r="S46" s="44"/>
      <c r="T46" s="12"/>
      <c r="U46" s="12"/>
      <c r="V46"/>
      <c r="W46"/>
      <c r="X46"/>
      <c r="Y46"/>
      <c r="Z46"/>
      <c r="AA46"/>
      <c r="AB46"/>
      <c r="AC46"/>
      <c r="AD46"/>
      <c r="AE46"/>
    </row>
    <row r="47" spans="1:31" x14ac:dyDescent="0.2">
      <c r="A47" s="159">
        <f t="shared" si="0"/>
        <v>10.203083333333332</v>
      </c>
      <c r="B47" s="166">
        <v>0.63</v>
      </c>
      <c r="C47" s="163"/>
      <c r="D47" s="18">
        <f t="shared" ref="D47" si="29">(B47+B49)/2</f>
        <v>0.51</v>
      </c>
      <c r="E47" s="10"/>
      <c r="F47" s="163">
        <f t="shared" si="25"/>
        <v>0.15000000000000002</v>
      </c>
      <c r="G47" s="156">
        <f t="shared" si="20"/>
        <v>0.28531695488854603</v>
      </c>
      <c r="H47" s="156">
        <f t="shared" si="26"/>
        <v>0.96883101581622222</v>
      </c>
      <c r="I47" s="46">
        <f t="shared" si="27"/>
        <v>1.2541479707047682</v>
      </c>
      <c r="J47" s="46">
        <f t="shared" si="21"/>
        <v>9.291345943642465E-2</v>
      </c>
      <c r="K47" s="46">
        <f t="shared" si="22"/>
        <v>1.347061430141193</v>
      </c>
      <c r="L47" s="46">
        <f t="shared" si="23"/>
        <v>0.17394281416371532</v>
      </c>
      <c r="M47" s="46">
        <f t="shared" si="28"/>
        <v>1.5210042443049083</v>
      </c>
      <c r="O47" s="44"/>
      <c r="P47" s="12"/>
      <c r="Q47" s="12"/>
      <c r="R47" s="12"/>
      <c r="S47" s="44"/>
      <c r="T47" s="12"/>
      <c r="U47" s="12"/>
    </row>
    <row r="48" spans="1:31" x14ac:dyDescent="0.2">
      <c r="A48" s="160">
        <f t="shared" si="0"/>
        <v>10.451583333333332</v>
      </c>
      <c r="B48" s="167">
        <v>1.83</v>
      </c>
      <c r="C48" s="164">
        <f t="shared" si="1"/>
        <v>1.8450000000000002</v>
      </c>
      <c r="D48" s="30"/>
      <c r="E48" s="10"/>
      <c r="F48" s="163">
        <f t="shared" si="25"/>
        <v>0.2</v>
      </c>
      <c r="G48" s="156">
        <f t="shared" si="20"/>
        <v>0.17633557568774197</v>
      </c>
      <c r="H48" s="156">
        <f t="shared" si="26"/>
        <v>0.65442792167586328</v>
      </c>
      <c r="I48" s="46">
        <f t="shared" si="27"/>
        <v>0.83076349736360522</v>
      </c>
      <c r="J48" s="46">
        <f t="shared" si="21"/>
        <v>9.9797125567308534E-2</v>
      </c>
      <c r="K48" s="46">
        <f t="shared" si="22"/>
        <v>0.93056062293091379</v>
      </c>
      <c r="L48" s="46">
        <f t="shared" si="23"/>
        <v>8.8604278984753537E-2</v>
      </c>
      <c r="M48" s="46">
        <f t="shared" si="28"/>
        <v>1.0191649019156672</v>
      </c>
      <c r="O48" s="44"/>
      <c r="P48" s="12"/>
      <c r="Q48" s="12"/>
      <c r="R48" s="12"/>
      <c r="S48" s="44"/>
      <c r="T48" s="12"/>
      <c r="U48" s="12"/>
      <c r="Z48" s="35"/>
      <c r="AA48" s="35"/>
      <c r="AB48" s="35"/>
      <c r="AC48" s="35"/>
      <c r="AD48" s="35"/>
      <c r="AE48" s="35"/>
    </row>
    <row r="49" spans="1:25" x14ac:dyDescent="0.2">
      <c r="A49" s="159">
        <f t="shared" si="0"/>
        <v>10.700083333333332</v>
      </c>
      <c r="B49" s="166">
        <v>0.39</v>
      </c>
      <c r="C49" s="163"/>
      <c r="D49" s="18">
        <f t="shared" ref="D49" si="30">(B49+B51)/2</f>
        <v>0.52500000000000002</v>
      </c>
      <c r="E49" s="10"/>
      <c r="F49" s="163">
        <f t="shared" si="25"/>
        <v>0.25</v>
      </c>
      <c r="G49" s="46">
        <f t="shared" si="20"/>
        <v>3.67544536472586E-17</v>
      </c>
      <c r="H49" s="46">
        <f t="shared" si="26"/>
        <v>0.10618350653829985</v>
      </c>
      <c r="I49" s="46">
        <f t="shared" si="27"/>
        <v>0.10618350653829989</v>
      </c>
      <c r="J49" s="46">
        <f t="shared" si="21"/>
        <v>9.6858684720587604E-2</v>
      </c>
      <c r="K49" s="46">
        <f t="shared" si="22"/>
        <v>0.20304219125888751</v>
      </c>
      <c r="L49" s="46">
        <f t="shared" si="23"/>
        <v>-2.7253067703855768E-2</v>
      </c>
      <c r="M49" s="46">
        <f t="shared" si="28"/>
        <v>0.17578912355503173</v>
      </c>
      <c r="O49" s="44"/>
      <c r="P49" s="12"/>
      <c r="Q49" s="12"/>
      <c r="R49" s="12"/>
      <c r="S49" s="44"/>
      <c r="T49" s="12"/>
      <c r="U49" s="12"/>
    </row>
    <row r="50" spans="1:25" x14ac:dyDescent="0.2">
      <c r="A50" s="159">
        <f t="shared" si="0"/>
        <v>10.948583333333332</v>
      </c>
      <c r="B50" s="166">
        <v>1.86</v>
      </c>
      <c r="C50" s="163">
        <f t="shared" si="1"/>
        <v>1.82</v>
      </c>
      <c r="D50" s="18"/>
      <c r="E50" s="10"/>
      <c r="F50" s="163">
        <f t="shared" si="25"/>
        <v>0.3</v>
      </c>
      <c r="G50" s="46">
        <f t="shared" si="20"/>
        <v>-0.17633557568774191</v>
      </c>
      <c r="H50" s="46">
        <f t="shared" si="26"/>
        <v>-0.48000258347989261</v>
      </c>
      <c r="I50" s="46">
        <f t="shared" si="27"/>
        <v>-0.65633815916763449</v>
      </c>
      <c r="J50" s="46">
        <f t="shared" si="21"/>
        <v>8.4387340419707912E-2</v>
      </c>
      <c r="K50" s="46">
        <f t="shared" si="22"/>
        <v>-0.57195081874792653</v>
      </c>
      <c r="L50" s="46">
        <f t="shared" si="23"/>
        <v>-0.13372338200707931</v>
      </c>
      <c r="M50" s="46">
        <f t="shared" si="28"/>
        <v>-0.70567420075500586</v>
      </c>
      <c r="O50" s="44"/>
      <c r="P50" s="12"/>
      <c r="Q50" s="12"/>
      <c r="R50" s="12"/>
      <c r="S50" s="44"/>
      <c r="T50" s="12"/>
      <c r="U50" s="12"/>
    </row>
    <row r="51" spans="1:25" x14ac:dyDescent="0.2">
      <c r="A51" s="159">
        <f t="shared" si="0"/>
        <v>11.197083333333332</v>
      </c>
      <c r="B51" s="166">
        <v>0.66</v>
      </c>
      <c r="C51" s="163"/>
      <c r="D51" s="18">
        <f t="shared" ref="D51" si="31">(B51+B53)/2</f>
        <v>0.52500000000000002</v>
      </c>
      <c r="E51" s="10"/>
      <c r="F51" s="163">
        <f t="shared" si="25"/>
        <v>0.35</v>
      </c>
      <c r="G51" s="46">
        <f t="shared" si="20"/>
        <v>-0.28531695488854603</v>
      </c>
      <c r="H51" s="46">
        <f t="shared" si="26"/>
        <v>-0.89467331713069032</v>
      </c>
      <c r="I51" s="46">
        <f t="shared" si="27"/>
        <v>-1.1799902720192363</v>
      </c>
      <c r="J51" s="46">
        <f t="shared" si="21"/>
        <v>6.3610531603230575E-2</v>
      </c>
      <c r="K51" s="46">
        <f t="shared" si="22"/>
        <v>-1.1163797404160059</v>
      </c>
      <c r="L51" s="46">
        <f t="shared" si="23"/>
        <v>-0.19413408455488318</v>
      </c>
      <c r="M51" s="46">
        <f t="shared" si="28"/>
        <v>-1.310513824970889</v>
      </c>
      <c r="O51" s="44"/>
      <c r="P51" s="12"/>
      <c r="Q51" s="12"/>
      <c r="R51" s="12"/>
      <c r="S51" s="44"/>
      <c r="T51" s="12"/>
      <c r="U51" s="12"/>
    </row>
    <row r="52" spans="1:25" x14ac:dyDescent="0.2">
      <c r="A52" s="160">
        <f t="shared" si="0"/>
        <v>11.445583333333332</v>
      </c>
      <c r="B52" s="167">
        <v>1.78</v>
      </c>
      <c r="C52" s="164">
        <f t="shared" si="1"/>
        <v>1.82</v>
      </c>
      <c r="D52" s="30"/>
      <c r="E52" s="10"/>
      <c r="F52" s="163">
        <f t="shared" si="25"/>
        <v>0.39999999999999997</v>
      </c>
      <c r="G52" s="46">
        <f t="shared" si="20"/>
        <v>-0.28531695488854608</v>
      </c>
      <c r="H52" s="46">
        <f t="shared" si="26"/>
        <v>-0.98965782803744484</v>
      </c>
      <c r="I52" s="46">
        <f t="shared" si="27"/>
        <v>-1.274974782925991</v>
      </c>
      <c r="J52" s="46">
        <f t="shared" si="21"/>
        <v>3.6573127175832019E-2</v>
      </c>
      <c r="K52" s="46">
        <f t="shared" si="22"/>
        <v>-1.2384016557501589</v>
      </c>
      <c r="L52" s="46">
        <f t="shared" si="23"/>
        <v>-0.1876773445591059</v>
      </c>
      <c r="M52" s="46">
        <f t="shared" si="28"/>
        <v>-1.4260790003092649</v>
      </c>
      <c r="O52" s="44"/>
      <c r="P52" s="12"/>
      <c r="Q52" s="12"/>
      <c r="R52" s="12"/>
      <c r="S52" s="44"/>
      <c r="T52" s="12"/>
      <c r="U52" s="12"/>
    </row>
    <row r="53" spans="1:25" x14ac:dyDescent="0.2">
      <c r="A53" s="159">
        <f t="shared" si="0"/>
        <v>11.694083333333332</v>
      </c>
      <c r="B53" s="166">
        <v>0.39</v>
      </c>
      <c r="C53" s="163"/>
      <c r="D53" s="18">
        <f t="shared" ref="D53" si="32">(B53+B55)/2</f>
        <v>0.52500000000000002</v>
      </c>
      <c r="E53" s="10"/>
      <c r="F53" s="163">
        <f t="shared" si="25"/>
        <v>0.44999999999999996</v>
      </c>
      <c r="G53" s="46">
        <f t="shared" si="20"/>
        <v>-0.17633557568774219</v>
      </c>
      <c r="H53" s="46">
        <f t="shared" si="26"/>
        <v>-0.73101608587897082</v>
      </c>
      <c r="I53" s="46">
        <f t="shared" si="27"/>
        <v>-0.90735166156671299</v>
      </c>
      <c r="J53" s="46">
        <f t="shared" si="21"/>
        <v>5.9361684969005714E-3</v>
      </c>
      <c r="K53" s="46">
        <f t="shared" si="22"/>
        <v>-0.90141549306981239</v>
      </c>
      <c r="L53" s="46">
        <f t="shared" si="23"/>
        <v>-0.11657711816673935</v>
      </c>
      <c r="M53" s="46">
        <f t="shared" si="28"/>
        <v>-1.0179926112365518</v>
      </c>
      <c r="N53" s="35"/>
      <c r="O53" s="44"/>
      <c r="P53" s="12"/>
      <c r="Q53" s="12"/>
      <c r="R53" s="12"/>
      <c r="S53" s="44"/>
      <c r="T53" s="12"/>
      <c r="U53" s="12"/>
      <c r="V53" s="35"/>
      <c r="W53" s="35"/>
      <c r="X53" s="35"/>
      <c r="Y53" s="35"/>
    </row>
    <row r="54" spans="1:25" x14ac:dyDescent="0.2">
      <c r="A54" s="159">
        <f t="shared" si="0"/>
        <v>11.942583333333332</v>
      </c>
      <c r="B54" s="166">
        <v>1.86</v>
      </c>
      <c r="C54" s="163">
        <f t="shared" si="1"/>
        <v>1.82</v>
      </c>
      <c r="D54" s="18"/>
      <c r="E54" s="10"/>
      <c r="F54" s="163">
        <f t="shared" si="25"/>
        <v>0.49999999999999994</v>
      </c>
      <c r="G54" s="46">
        <f t="shared" si="20"/>
        <v>-3.3996243320455476E-16</v>
      </c>
      <c r="H54" s="46">
        <f t="shared" si="26"/>
        <v>-0.21116640694054489</v>
      </c>
      <c r="I54" s="46">
        <f t="shared" si="27"/>
        <v>-0.21116640694054523</v>
      </c>
      <c r="J54" s="46">
        <f t="shared" si="21"/>
        <v>-2.5285032280009147E-2</v>
      </c>
      <c r="K54" s="46">
        <f t="shared" si="22"/>
        <v>-0.23645143922055437</v>
      </c>
      <c r="L54" s="46">
        <f t="shared" si="23"/>
        <v>-5.3231301678840787E-3</v>
      </c>
      <c r="M54" s="46">
        <f t="shared" si="28"/>
        <v>-0.24177456938843844</v>
      </c>
      <c r="O54" s="44"/>
      <c r="P54" s="12"/>
      <c r="Q54" s="12"/>
      <c r="R54" s="12"/>
      <c r="S54" s="44"/>
      <c r="T54" s="12"/>
      <c r="U54" s="12"/>
    </row>
    <row r="55" spans="1:25" x14ac:dyDescent="0.2">
      <c r="A55" s="159">
        <f t="shared" si="0"/>
        <v>12.191083333333331</v>
      </c>
      <c r="B55" s="166">
        <v>0.66</v>
      </c>
      <c r="C55" s="163"/>
      <c r="D55" s="18">
        <f t="shared" ref="D55" si="33">(B55+B57)/2</f>
        <v>0.55500000000000005</v>
      </c>
      <c r="E55" s="10"/>
      <c r="F55" s="163">
        <f t="shared" si="25"/>
        <v>0.54999999999999993</v>
      </c>
      <c r="G55" s="46">
        <f t="shared" si="20"/>
        <v>0.17633557568774164</v>
      </c>
      <c r="H55" s="46">
        <f t="shared" si="26"/>
        <v>0.38413761909046779</v>
      </c>
      <c r="I55" s="46">
        <f t="shared" si="27"/>
        <v>0.56047319477820945</v>
      </c>
      <c r="J55" s="46">
        <f t="shared" si="21"/>
        <v>-5.4017661461548218E-2</v>
      </c>
      <c r="K55" s="46">
        <f t="shared" si="22"/>
        <v>0.50645553331666127</v>
      </c>
      <c r="L55" s="46">
        <f t="shared" si="23"/>
        <v>0.10776435400177056</v>
      </c>
      <c r="M55" s="46">
        <f t="shared" si="28"/>
        <v>0.6142198873184318</v>
      </c>
      <c r="O55" s="44"/>
      <c r="P55" s="12"/>
      <c r="Q55" s="12"/>
      <c r="R55" s="12"/>
      <c r="S55" s="44"/>
      <c r="T55" s="12"/>
      <c r="U55" s="12"/>
    </row>
    <row r="56" spans="1:25" x14ac:dyDescent="0.2">
      <c r="A56" s="160">
        <f t="shared" si="0"/>
        <v>12.439583333333331</v>
      </c>
      <c r="B56" s="167">
        <v>1.78</v>
      </c>
      <c r="C56" s="164">
        <f t="shared" si="1"/>
        <v>1.8149999999999999</v>
      </c>
      <c r="D56" s="30"/>
      <c r="E56" s="10"/>
      <c r="F56" s="163">
        <f t="shared" si="25"/>
        <v>0.6</v>
      </c>
      <c r="G56" s="46">
        <f t="shared" si="20"/>
        <v>0.28531695488854603</v>
      </c>
      <c r="H56" s="46">
        <f t="shared" si="26"/>
        <v>0.84218092424208102</v>
      </c>
      <c r="I56" s="46">
        <f t="shared" si="27"/>
        <v>1.1274978791306269</v>
      </c>
      <c r="J56" s="46">
        <f t="shared" si="21"/>
        <v>-7.7433832413060205E-2</v>
      </c>
      <c r="K56" s="46">
        <f t="shared" si="22"/>
        <v>1.0500640467175668</v>
      </c>
      <c r="L56" s="46">
        <f t="shared" si="23"/>
        <v>0.1837335404444623</v>
      </c>
      <c r="M56" s="46">
        <f t="shared" si="28"/>
        <v>1.233797587162029</v>
      </c>
      <c r="O56" s="44"/>
      <c r="P56" s="12"/>
      <c r="Q56" s="12"/>
      <c r="R56" s="12"/>
      <c r="S56" s="44"/>
      <c r="T56" s="12"/>
      <c r="U56" s="12"/>
    </row>
    <row r="57" spans="1:25" x14ac:dyDescent="0.2">
      <c r="A57" s="159">
        <f t="shared" si="0"/>
        <v>12.688083333333331</v>
      </c>
      <c r="B57" s="166">
        <v>0.45</v>
      </c>
      <c r="C57" s="163"/>
      <c r="D57" s="18">
        <f t="shared" ref="D57" si="34">(B57+B59)/2</f>
        <v>0.56999999999999995</v>
      </c>
      <c r="E57" s="10"/>
      <c r="F57" s="163">
        <f t="shared" si="25"/>
        <v>0.65</v>
      </c>
      <c r="G57" s="46">
        <f t="shared" si="20"/>
        <v>0.28531695488854608</v>
      </c>
      <c r="H57" s="46">
        <f t="shared" si="26"/>
        <v>0.99929467959835805</v>
      </c>
      <c r="I57" s="46">
        <f t="shared" si="27"/>
        <v>1.2846116344869041</v>
      </c>
      <c r="J57" s="46">
        <f t="shared" si="21"/>
        <v>-9.3228908254632981E-2</v>
      </c>
      <c r="K57" s="46">
        <f t="shared" si="22"/>
        <v>1.1913827262322711</v>
      </c>
      <c r="L57" s="46">
        <f t="shared" si="23"/>
        <v>0.19641764231703276</v>
      </c>
      <c r="M57" s="46">
        <f t="shared" si="28"/>
        <v>1.3878003685493039</v>
      </c>
      <c r="O57" s="44"/>
      <c r="P57" s="12"/>
      <c r="Q57" s="12"/>
      <c r="R57" s="12"/>
      <c r="S57" s="44"/>
      <c r="T57" s="12"/>
      <c r="U57" s="12"/>
    </row>
    <row r="58" spans="1:25" x14ac:dyDescent="0.2">
      <c r="A58" s="159">
        <f t="shared" si="0"/>
        <v>12.936583333333331</v>
      </c>
      <c r="B58" s="166">
        <v>1.85</v>
      </c>
      <c r="C58" s="163">
        <f t="shared" si="1"/>
        <v>1.7749999999999999</v>
      </c>
      <c r="D58" s="18"/>
      <c r="E58" s="10"/>
      <c r="F58" s="163">
        <f t="shared" si="25"/>
        <v>0.70000000000000007</v>
      </c>
      <c r="G58" s="46">
        <f t="shared" si="20"/>
        <v>0.176335575687742</v>
      </c>
      <c r="H58" s="46">
        <f t="shared" si="26"/>
        <v>0.79933872536101214</v>
      </c>
      <c r="I58" s="46">
        <f t="shared" si="27"/>
        <v>0.97567430104875408</v>
      </c>
      <c r="J58" s="46">
        <f t="shared" si="21"/>
        <v>-9.984832592893006E-2</v>
      </c>
      <c r="K58" s="46">
        <f t="shared" si="22"/>
        <v>0.87582597511982407</v>
      </c>
      <c r="L58" s="46">
        <f t="shared" si="23"/>
        <v>0.14144775420482625</v>
      </c>
      <c r="M58" s="46">
        <f t="shared" si="28"/>
        <v>1.0172737293246503</v>
      </c>
      <c r="O58" s="44"/>
      <c r="P58" s="12"/>
      <c r="Q58" s="12"/>
      <c r="R58" s="12"/>
      <c r="S58" s="44"/>
      <c r="T58" s="12"/>
      <c r="U58" s="12"/>
    </row>
    <row r="59" spans="1:25" x14ac:dyDescent="0.2">
      <c r="A59" s="159">
        <f t="shared" si="0"/>
        <v>13.185083333333331</v>
      </c>
      <c r="B59" s="166">
        <v>0.69</v>
      </c>
      <c r="C59" s="163"/>
      <c r="D59" s="18">
        <f t="shared" ref="D59" si="35">(B59+B61)/2</f>
        <v>0.60499999999999998</v>
      </c>
      <c r="E59" s="10"/>
      <c r="F59" s="163">
        <f t="shared" si="25"/>
        <v>0.75000000000000011</v>
      </c>
      <c r="G59" s="46">
        <f t="shared" si="20"/>
        <v>-4.2264369087829932E-16</v>
      </c>
      <c r="H59" s="46">
        <f t="shared" si="26"/>
        <v>0.31376167020245305</v>
      </c>
      <c r="I59" s="46">
        <f t="shared" si="27"/>
        <v>0.3137616702024526</v>
      </c>
      <c r="J59" s="46">
        <f t="shared" si="21"/>
        <v>-9.6640597448128154E-2</v>
      </c>
      <c r="K59" s="46">
        <f t="shared" si="22"/>
        <v>0.21712107275432446</v>
      </c>
      <c r="L59" s="46">
        <f t="shared" si="23"/>
        <v>3.7757675617588214E-2</v>
      </c>
      <c r="M59" s="46">
        <f t="shared" si="28"/>
        <v>0.25487874837191266</v>
      </c>
      <c r="O59" s="44"/>
      <c r="P59" s="12"/>
      <c r="Q59" s="12"/>
      <c r="R59" s="12"/>
      <c r="S59" s="44"/>
      <c r="T59" s="12"/>
      <c r="U59" s="12"/>
    </row>
    <row r="60" spans="1:25" x14ac:dyDescent="0.2">
      <c r="A60" s="160">
        <f t="shared" si="0"/>
        <v>13.433583333333331</v>
      </c>
      <c r="B60" s="167">
        <v>1.7</v>
      </c>
      <c r="C60" s="164">
        <f t="shared" si="1"/>
        <v>1.76</v>
      </c>
      <c r="D60" s="30"/>
      <c r="E60" s="10"/>
      <c r="F60" s="163">
        <f t="shared" si="25"/>
        <v>0.80000000000000016</v>
      </c>
      <c r="G60" s="46">
        <f t="shared" si="20"/>
        <v>-0.17633557568774227</v>
      </c>
      <c r="H60" s="46">
        <f t="shared" si="26"/>
        <v>-0.28392924961295407</v>
      </c>
      <c r="I60" s="46">
        <f t="shared" si="27"/>
        <v>-0.46026482530069635</v>
      </c>
      <c r="J60" s="46">
        <f t="shared" si="21"/>
        <v>-8.3921429823971772E-2</v>
      </c>
      <c r="K60" s="46">
        <f t="shared" si="22"/>
        <v>-0.54418625512466812</v>
      </c>
      <c r="L60" s="46">
        <f t="shared" si="23"/>
        <v>-7.893763701047872E-2</v>
      </c>
      <c r="M60" s="46">
        <f t="shared" si="28"/>
        <v>-0.62312389213514685</v>
      </c>
      <c r="O60" s="44"/>
      <c r="P60" s="12"/>
      <c r="Q60" s="12"/>
      <c r="R60" s="12"/>
      <c r="S60" s="44"/>
      <c r="T60" s="12"/>
      <c r="U60" s="12"/>
    </row>
    <row r="61" spans="1:25" x14ac:dyDescent="0.2">
      <c r="A61" s="159">
        <f t="shared" si="0"/>
        <v>13.682083333333331</v>
      </c>
      <c r="B61" s="166">
        <v>0.52</v>
      </c>
      <c r="C61" s="163"/>
      <c r="D61" s="18">
        <f t="shared" ref="D61" si="36">(B61+B63)/2</f>
        <v>0.61</v>
      </c>
      <c r="E61" s="10"/>
      <c r="F61" s="163">
        <f t="shared" si="25"/>
        <v>0.8500000000000002</v>
      </c>
      <c r="G61" s="46">
        <f t="shared" si="20"/>
        <v>-0.28531695488854619</v>
      </c>
      <c r="H61" s="46">
        <f t="shared" si="26"/>
        <v>-0.78016607708276842</v>
      </c>
      <c r="I61" s="46">
        <f t="shared" si="27"/>
        <v>-1.0654830319713147</v>
      </c>
      <c r="J61" s="46">
        <f t="shared" si="21"/>
        <v>-6.2942652949961111E-2</v>
      </c>
      <c r="K61" s="46">
        <f t="shared" si="22"/>
        <v>-1.1284256849212757</v>
      </c>
      <c r="L61" s="46">
        <f t="shared" si="23"/>
        <v>-0.1684437112344464</v>
      </c>
      <c r="M61" s="46">
        <f t="shared" si="28"/>
        <v>-1.2968693961557221</v>
      </c>
      <c r="O61" s="44"/>
      <c r="P61" s="12"/>
      <c r="Q61" s="12"/>
      <c r="R61" s="12"/>
      <c r="S61" s="44"/>
      <c r="T61" s="12"/>
      <c r="U61" s="12"/>
    </row>
    <row r="62" spans="1:25" x14ac:dyDescent="0.2">
      <c r="A62" s="159">
        <f t="shared" si="0"/>
        <v>13.930583333333331</v>
      </c>
      <c r="B62" s="166">
        <v>1.82</v>
      </c>
      <c r="C62" s="163">
        <f t="shared" si="1"/>
        <v>1.7150000000000001</v>
      </c>
      <c r="D62" s="18"/>
      <c r="E62" s="10"/>
      <c r="F62" s="163">
        <f t="shared" si="25"/>
        <v>0.90000000000000024</v>
      </c>
      <c r="G62" s="46">
        <f t="shared" si="20"/>
        <v>-0.2853169548885458</v>
      </c>
      <c r="H62" s="46">
        <f t="shared" si="26"/>
        <v>-0.99763260759602645</v>
      </c>
      <c r="I62" s="46">
        <f t="shared" si="27"/>
        <v>-1.2829495624845721</v>
      </c>
      <c r="J62" s="46">
        <f t="shared" si="21"/>
        <v>-3.5769013576510959E-2</v>
      </c>
      <c r="K62" s="46">
        <f t="shared" si="22"/>
        <v>-1.3187185760610831</v>
      </c>
      <c r="L62" s="46">
        <f t="shared" si="23"/>
        <v>-0.19993112166415017</v>
      </c>
      <c r="M62" s="46">
        <f t="shared" si="28"/>
        <v>-1.5186496977252333</v>
      </c>
      <c r="O62" s="44"/>
      <c r="P62" s="12"/>
      <c r="Q62" s="12"/>
      <c r="R62" s="12"/>
      <c r="S62" s="44"/>
      <c r="T62" s="12"/>
      <c r="U62" s="12"/>
    </row>
    <row r="63" spans="1:25" x14ac:dyDescent="0.2">
      <c r="A63" s="159">
        <f t="shared" si="0"/>
        <v>14.179083333333331</v>
      </c>
      <c r="B63" s="166">
        <v>0.7</v>
      </c>
      <c r="C63" s="163"/>
      <c r="D63" s="18">
        <f t="shared" ref="D63" si="37">(B63+B65)/2</f>
        <v>0.64999999999999991</v>
      </c>
      <c r="E63" s="10"/>
      <c r="F63" s="163">
        <f t="shared" si="25"/>
        <v>0.95000000000000029</v>
      </c>
      <c r="G63" s="46">
        <f t="shared" si="20"/>
        <v>-0.17633557568774116</v>
      </c>
      <c r="H63" s="46">
        <f t="shared" si="26"/>
        <v>-0.85862332296873223</v>
      </c>
      <c r="I63" s="46">
        <f t="shared" si="27"/>
        <v>-1.0349588986564733</v>
      </c>
      <c r="J63" s="46">
        <f t="shared" si="21"/>
        <v>-5.0749614072541022E-3</v>
      </c>
      <c r="K63" s="46">
        <f t="shared" si="22"/>
        <v>-1.0400338600637273</v>
      </c>
      <c r="L63" s="46">
        <f t="shared" si="23"/>
        <v>-0.16255436112045724</v>
      </c>
      <c r="M63" s="46">
        <f t="shared" si="28"/>
        <v>-1.2025882211841845</v>
      </c>
      <c r="O63" s="44"/>
      <c r="P63" s="12"/>
      <c r="Q63" s="12"/>
      <c r="R63" s="12"/>
      <c r="S63" s="44"/>
      <c r="T63" s="12"/>
      <c r="U63" s="12"/>
    </row>
    <row r="64" spans="1:25" x14ac:dyDescent="0.2">
      <c r="A64" s="160">
        <f t="shared" si="0"/>
        <v>14.427583333333331</v>
      </c>
      <c r="B64" s="167">
        <v>1.61</v>
      </c>
      <c r="C64" s="164">
        <f t="shared" si="1"/>
        <v>1.7000000000000002</v>
      </c>
      <c r="D64" s="30"/>
      <c r="E64" s="10"/>
      <c r="F64" s="163">
        <f t="shared" si="25"/>
        <v>1.0000000000000002</v>
      </c>
      <c r="G64" s="46">
        <f t="shared" si="20"/>
        <v>9.1879628905111584E-16</v>
      </c>
      <c r="H64" s="46">
        <f t="shared" si="26"/>
        <v>-0.4128092620906712</v>
      </c>
      <c r="I64" s="46">
        <f t="shared" si="27"/>
        <v>-0.41280926209067026</v>
      </c>
      <c r="J64" s="46">
        <f t="shared" si="21"/>
        <v>2.6118572220671168E-2</v>
      </c>
      <c r="K64" s="46">
        <f t="shared" si="22"/>
        <v>-0.3866906898699991</v>
      </c>
      <c r="L64" s="46">
        <f t="shared" si="23"/>
        <v>-6.9187461455379254E-2</v>
      </c>
      <c r="M64" s="46">
        <f t="shared" si="28"/>
        <v>-0.45587815132537834</v>
      </c>
      <c r="O64" s="44"/>
      <c r="P64" s="12"/>
      <c r="Q64" s="12"/>
      <c r="R64" s="12"/>
      <c r="S64" s="44"/>
      <c r="T64" s="12"/>
      <c r="U64" s="12"/>
    </row>
    <row r="65" spans="1:21" x14ac:dyDescent="0.2">
      <c r="A65" s="159">
        <f t="shared" si="0"/>
        <v>14.676083333333331</v>
      </c>
      <c r="B65" s="166">
        <v>0.6</v>
      </c>
      <c r="C65" s="163"/>
      <c r="D65" s="18">
        <f t="shared" ref="D65" si="38">(B65+B67)/2</f>
        <v>0.64500000000000002</v>
      </c>
      <c r="E65" s="10"/>
      <c r="F65" s="163">
        <f t="shared" si="25"/>
        <v>1.0500000000000003</v>
      </c>
      <c r="G65" s="46">
        <f t="shared" si="20"/>
        <v>0.17633557568774266</v>
      </c>
      <c r="H65" s="46">
        <f t="shared" si="26"/>
        <v>0.18051052091483852</v>
      </c>
      <c r="I65" s="46">
        <f t="shared" si="27"/>
        <v>0.35684609660258115</v>
      </c>
      <c r="J65" s="46">
        <f t="shared" si="21"/>
        <v>5.474149663520067E-2</v>
      </c>
      <c r="K65" s="46">
        <f t="shared" si="22"/>
        <v>0.41158759323778182</v>
      </c>
      <c r="L65" s="46">
        <f t="shared" si="23"/>
        <v>4.8010331245362421E-2</v>
      </c>
      <c r="M65" s="46">
        <f t="shared" si="28"/>
        <v>0.45959792448314424</v>
      </c>
      <c r="O65" s="44"/>
      <c r="P65" s="12"/>
      <c r="Q65" s="12"/>
      <c r="R65" s="12"/>
      <c r="S65" s="44"/>
      <c r="T65" s="12"/>
      <c r="U65" s="12"/>
    </row>
    <row r="66" spans="1:21" x14ac:dyDescent="0.2">
      <c r="A66" s="159">
        <f t="shared" si="0"/>
        <v>14.924583333333331</v>
      </c>
      <c r="B66" s="166">
        <v>1.79</v>
      </c>
      <c r="C66" s="163">
        <f t="shared" si="1"/>
        <v>1.6600000000000001</v>
      </c>
      <c r="D66" s="18"/>
      <c r="E66" s="10"/>
      <c r="F66" s="163">
        <f t="shared" si="25"/>
        <v>1.1000000000000003</v>
      </c>
      <c r="G66" s="46">
        <f t="shared" si="20"/>
        <v>0.28531695488854636</v>
      </c>
      <c r="H66" s="46">
        <f t="shared" si="26"/>
        <v>0.70932997123814123</v>
      </c>
      <c r="I66" s="46">
        <f t="shared" si="27"/>
        <v>0.99464692612668759</v>
      </c>
      <c r="J66" s="46">
        <f t="shared" si="21"/>
        <v>7.797672242606099E-2</v>
      </c>
      <c r="K66" s="46">
        <f t="shared" si="22"/>
        <v>1.0726236485527485</v>
      </c>
      <c r="L66" s="46">
        <f t="shared" si="23"/>
        <v>0.14867147056342619</v>
      </c>
      <c r="M66" s="46">
        <f t="shared" si="28"/>
        <v>1.2212951191161747</v>
      </c>
      <c r="O66" s="44"/>
      <c r="P66" s="12"/>
      <c r="Q66" s="12"/>
      <c r="R66" s="12"/>
      <c r="S66" s="44"/>
      <c r="T66" s="12"/>
      <c r="U66" s="12"/>
    </row>
    <row r="67" spans="1:21" x14ac:dyDescent="0.2">
      <c r="A67" s="159">
        <f t="shared" si="0"/>
        <v>15.173083333333331</v>
      </c>
      <c r="B67" s="166">
        <v>0.69</v>
      </c>
      <c r="C67" s="163"/>
      <c r="D67" s="18">
        <f t="shared" ref="D67" si="39">(B67+B69)/2</f>
        <v>0.68500000000000005</v>
      </c>
      <c r="E67" s="10"/>
      <c r="F67" s="163">
        <f t="shared" si="25"/>
        <v>1.1500000000000004</v>
      </c>
      <c r="G67" s="46">
        <f t="shared" si="20"/>
        <v>0.28531695488854564</v>
      </c>
      <c r="H67" s="46">
        <f t="shared" si="26"/>
        <v>0.98469040490996262</v>
      </c>
      <c r="I67" s="46">
        <f t="shared" si="27"/>
        <v>1.2700073597985082</v>
      </c>
      <c r="J67" s="46">
        <f t="shared" si="21"/>
        <v>9.3537421470004045E-2</v>
      </c>
      <c r="K67" s="46">
        <f t="shared" si="22"/>
        <v>1.3635447812685122</v>
      </c>
      <c r="L67" s="46">
        <f t="shared" si="23"/>
        <v>0.19812428632221721</v>
      </c>
      <c r="M67" s="46">
        <f t="shared" si="28"/>
        <v>1.5616690675907294</v>
      </c>
      <c r="O67" s="44"/>
      <c r="P67" s="12"/>
      <c r="Q67" s="12"/>
      <c r="R67" s="12"/>
      <c r="S67" s="44"/>
      <c r="T67" s="12"/>
      <c r="U67" s="12"/>
    </row>
    <row r="68" spans="1:21" x14ac:dyDescent="0.2">
      <c r="A68" s="159">
        <f t="shared" si="0"/>
        <v>15.421583333333331</v>
      </c>
      <c r="B68" s="167">
        <v>1.53</v>
      </c>
      <c r="C68" s="164">
        <f t="shared" si="1"/>
        <v>1.65</v>
      </c>
      <c r="D68" s="30"/>
      <c r="E68" s="10"/>
      <c r="F68" s="163">
        <f t="shared" si="25"/>
        <v>1.2000000000000004</v>
      </c>
      <c r="G68" s="46">
        <f t="shared" si="20"/>
        <v>0.17633557568774078</v>
      </c>
      <c r="H68" s="46">
        <f t="shared" si="26"/>
        <v>0.90819955377143635</v>
      </c>
      <c r="I68" s="46">
        <f t="shared" si="27"/>
        <v>1.0845351294591772</v>
      </c>
      <c r="J68" s="46">
        <f t="shared" si="21"/>
        <v>9.989209824762392E-2</v>
      </c>
      <c r="K68" s="46">
        <f t="shared" si="22"/>
        <v>1.1844272277068011</v>
      </c>
      <c r="L68" s="46">
        <f t="shared" si="23"/>
        <v>0.17933527652773412</v>
      </c>
      <c r="M68" s="46">
        <f t="shared" si="28"/>
        <v>1.3637625042345352</v>
      </c>
      <c r="O68" s="44"/>
      <c r="P68" s="12"/>
      <c r="Q68" s="12"/>
      <c r="R68" s="12"/>
      <c r="S68" s="44"/>
      <c r="T68" s="12"/>
      <c r="U68" s="12"/>
    </row>
    <row r="69" spans="1:21" x14ac:dyDescent="0.2">
      <c r="A69" s="159">
        <f t="shared" si="0"/>
        <v>15.670083333333331</v>
      </c>
      <c r="B69" s="166">
        <v>0.68</v>
      </c>
      <c r="C69" s="163"/>
      <c r="D69" s="18">
        <f t="shared" ref="D69" si="40">(B69+B71)/2</f>
        <v>0.67</v>
      </c>
      <c r="E69" s="10"/>
      <c r="F69" s="163">
        <f t="shared" si="25"/>
        <v>1.2500000000000004</v>
      </c>
      <c r="G69" s="46">
        <f t="shared" si="20"/>
        <v>-1.4149488872239325E-15</v>
      </c>
      <c r="H69" s="46">
        <f t="shared" si="26"/>
        <v>0.50718926153214827</v>
      </c>
      <c r="I69" s="46">
        <f t="shared" si="27"/>
        <v>0.50718926153214683</v>
      </c>
      <c r="J69" s="46">
        <f t="shared" si="21"/>
        <v>9.641532076613453E-2</v>
      </c>
      <c r="K69" s="46">
        <f t="shared" si="22"/>
        <v>0.6036045822982814</v>
      </c>
      <c r="L69" s="46">
        <f t="shared" si="23"/>
        <v>9.8776117886125961E-2</v>
      </c>
      <c r="M69" s="46">
        <f t="shared" si="28"/>
        <v>0.70238070018440735</v>
      </c>
      <c r="O69" s="44"/>
      <c r="P69" s="12"/>
      <c r="Q69" s="12"/>
      <c r="R69" s="12"/>
      <c r="S69" s="44"/>
      <c r="T69" s="12"/>
      <c r="U69" s="12"/>
    </row>
    <row r="70" spans="1:21" x14ac:dyDescent="0.2">
      <c r="A70" s="159">
        <f t="shared" si="0"/>
        <v>15.918583333333331</v>
      </c>
      <c r="B70" s="166">
        <v>1.77</v>
      </c>
      <c r="C70" s="163">
        <f t="shared" si="1"/>
        <v>1.63</v>
      </c>
      <c r="D70" s="18"/>
      <c r="E70" s="10"/>
      <c r="F70" s="163">
        <f t="shared" si="25"/>
        <v>1.3000000000000005</v>
      </c>
      <c r="G70" s="46">
        <f t="shared" si="20"/>
        <v>-0.1763355756877435</v>
      </c>
      <c r="H70" s="46">
        <f t="shared" si="26"/>
        <v>-7.5050778069628524E-2</v>
      </c>
      <c r="I70" s="46">
        <f t="shared" si="27"/>
        <v>-0.25138635375737201</v>
      </c>
      <c r="J70" s="46">
        <f t="shared" si="21"/>
        <v>8.344927603910357E-2</v>
      </c>
      <c r="K70" s="46">
        <f t="shared" si="22"/>
        <v>-0.16793707771826843</v>
      </c>
      <c r="L70" s="46">
        <f t="shared" si="23"/>
        <v>-1.5805435136008055E-2</v>
      </c>
      <c r="M70" s="46">
        <f t="shared" si="28"/>
        <v>-0.18374251285427651</v>
      </c>
      <c r="O70" s="44"/>
      <c r="P70" s="12"/>
      <c r="Q70" s="12"/>
      <c r="R70" s="12"/>
      <c r="S70" s="44"/>
      <c r="T70" s="12"/>
      <c r="U70" s="12"/>
    </row>
    <row r="71" spans="1:21" x14ac:dyDescent="0.2">
      <c r="A71" s="160">
        <f t="shared" si="0"/>
        <v>16.167083333333331</v>
      </c>
      <c r="B71" s="167">
        <v>0.66</v>
      </c>
      <c r="C71" s="164"/>
      <c r="D71" s="30">
        <f t="shared" ref="D71" si="41">(B71+B73)/2</f>
        <v>0.69</v>
      </c>
      <c r="E71" s="10"/>
      <c r="F71" s="163">
        <f t="shared" si="25"/>
        <v>1.3500000000000005</v>
      </c>
      <c r="G71" s="46">
        <f t="shared" si="20"/>
        <v>-0.28531695488854664</v>
      </c>
      <c r="H71" s="46">
        <f t="shared" si="26"/>
        <v>-0.63047354337062533</v>
      </c>
      <c r="I71" s="46">
        <f t="shared" si="27"/>
        <v>-0.91579049825917203</v>
      </c>
      <c r="J71" s="46">
        <f t="shared" si="21"/>
        <v>6.2270091787258078E-2</v>
      </c>
      <c r="K71" s="46">
        <f t="shared" si="22"/>
        <v>-0.85352040647191396</v>
      </c>
      <c r="L71" s="46">
        <f t="shared" si="23"/>
        <v>-0.12494297234681997</v>
      </c>
      <c r="M71" s="46">
        <f t="shared" si="28"/>
        <v>-0.97846337881873402</v>
      </c>
      <c r="O71" s="44"/>
      <c r="P71" s="12"/>
      <c r="Q71" s="12"/>
      <c r="R71" s="12"/>
      <c r="S71" s="44"/>
      <c r="T71" s="12"/>
      <c r="U71" s="12"/>
    </row>
    <row r="72" spans="1:21" x14ac:dyDescent="0.2">
      <c r="A72" s="159">
        <f t="shared" ref="A72:A129" si="42">A71+0.24*24.85/24</f>
        <v>16.415583333333331</v>
      </c>
      <c r="B72" s="166">
        <v>1.49</v>
      </c>
      <c r="C72" s="163">
        <f t="shared" ref="C72:C126" si="43">(B72+B74)/2</f>
        <v>1.63</v>
      </c>
      <c r="D72" s="18"/>
      <c r="E72" s="10"/>
      <c r="F72" s="163">
        <f t="shared" si="25"/>
        <v>1.4000000000000006</v>
      </c>
      <c r="G72" s="46">
        <f t="shared" si="20"/>
        <v>-0.28531695488854547</v>
      </c>
      <c r="H72" s="46">
        <f t="shared" si="26"/>
        <v>-0.96061440771294437</v>
      </c>
      <c r="I72" s="46">
        <f t="shared" si="27"/>
        <v>-1.2459313626014898</v>
      </c>
      <c r="J72" s="46">
        <f t="shared" si="21"/>
        <v>3.4962239003499623E-2</v>
      </c>
      <c r="K72" s="46">
        <f t="shared" si="22"/>
        <v>-1.2109691235979902</v>
      </c>
      <c r="L72" s="46">
        <f t="shared" si="23"/>
        <v>-0.19104521751305845</v>
      </c>
      <c r="M72" s="46">
        <f t="shared" si="28"/>
        <v>-1.4020143411110486</v>
      </c>
      <c r="O72" s="44"/>
      <c r="P72" s="12"/>
      <c r="Q72" s="12"/>
      <c r="R72" s="12"/>
      <c r="S72" s="44"/>
      <c r="T72" s="12"/>
      <c r="U72" s="12"/>
    </row>
    <row r="73" spans="1:21" x14ac:dyDescent="0.2">
      <c r="A73" s="159">
        <f t="shared" si="42"/>
        <v>16.66408333333333</v>
      </c>
      <c r="B73" s="166">
        <v>0.72</v>
      </c>
      <c r="C73" s="163"/>
      <c r="D73" s="18">
        <f t="shared" ref="D73" si="44">(B73+B75)/2</f>
        <v>0.65999999999999992</v>
      </c>
      <c r="E73" s="10"/>
      <c r="F73" s="163">
        <f t="shared" si="25"/>
        <v>1.4500000000000006</v>
      </c>
      <c r="G73" s="46">
        <f t="shared" si="20"/>
        <v>-0.17633557568774036</v>
      </c>
      <c r="H73" s="46">
        <f t="shared" si="26"/>
        <v>-0.94750686435697151</v>
      </c>
      <c r="I73" s="46">
        <f t="shared" si="27"/>
        <v>-1.1238424400447118</v>
      </c>
      <c r="J73" s="46">
        <f t="shared" si="21"/>
        <v>4.2133767746609816E-3</v>
      </c>
      <c r="K73" s="46">
        <f t="shared" si="22"/>
        <v>-1.1196290632700507</v>
      </c>
      <c r="L73" s="46">
        <f t="shared" si="23"/>
        <v>-0.19134394788399134</v>
      </c>
      <c r="M73" s="46">
        <f t="shared" si="28"/>
        <v>-1.3109730111540421</v>
      </c>
      <c r="O73" s="44"/>
      <c r="P73" s="12"/>
      <c r="Q73" s="12"/>
      <c r="R73" s="12"/>
      <c r="S73" s="44"/>
      <c r="T73" s="12"/>
      <c r="U73" s="12"/>
    </row>
    <row r="74" spans="1:21" x14ac:dyDescent="0.2">
      <c r="A74" s="159">
        <f t="shared" si="42"/>
        <v>16.91258333333333</v>
      </c>
      <c r="B74" s="166">
        <v>1.77</v>
      </c>
      <c r="C74" s="163">
        <f t="shared" si="43"/>
        <v>1.645</v>
      </c>
      <c r="D74" s="18"/>
      <c r="E74" s="10"/>
      <c r="F74" s="163">
        <f t="shared" si="25"/>
        <v>1.5000000000000007</v>
      </c>
      <c r="G74" s="46">
        <f t="shared" si="20"/>
        <v>1.9111014853967489E-15</v>
      </c>
      <c r="H74" s="46">
        <f t="shared" si="26"/>
        <v>-0.59583452344809873</v>
      </c>
      <c r="I74" s="46">
        <f t="shared" si="27"/>
        <v>-0.59583452344809684</v>
      </c>
      <c r="J74" s="46">
        <f t="shared" si="21"/>
        <v>-2.695016911547975E-2</v>
      </c>
      <c r="K74" s="46">
        <f t="shared" si="22"/>
        <v>-0.6227846925635766</v>
      </c>
      <c r="L74" s="46">
        <f t="shared" si="23"/>
        <v>-0.1257362689269029</v>
      </c>
      <c r="M74" s="46">
        <f t="shared" si="28"/>
        <v>-0.74852096149047953</v>
      </c>
      <c r="O74" s="44"/>
      <c r="P74" s="12"/>
      <c r="Q74" s="12"/>
      <c r="R74" s="12"/>
      <c r="S74" s="44"/>
      <c r="T74" s="12"/>
      <c r="U74" s="12"/>
    </row>
    <row r="75" spans="1:21" x14ac:dyDescent="0.2">
      <c r="A75" s="160">
        <f t="shared" si="42"/>
        <v>17.16108333333333</v>
      </c>
      <c r="B75" s="167">
        <v>0.6</v>
      </c>
      <c r="C75" s="164"/>
      <c r="D75" s="30">
        <f t="shared" ref="D75" si="45">(B75+B77)/2</f>
        <v>0.65500000000000003</v>
      </c>
      <c r="E75" s="10"/>
      <c r="F75" s="163">
        <f t="shared" si="25"/>
        <v>1.5500000000000007</v>
      </c>
      <c r="G75" s="46">
        <f t="shared" si="20"/>
        <v>0.17633557568774433</v>
      </c>
      <c r="H75" s="46">
        <f t="shared" si="26"/>
        <v>-3.1257556309275382E-2</v>
      </c>
      <c r="I75" s="46">
        <f t="shared" si="27"/>
        <v>0.14507801937846895</v>
      </c>
      <c r="J75" s="46">
        <f t="shared" si="21"/>
        <v>-5.5461259410211065E-2</v>
      </c>
      <c r="K75" s="46">
        <f t="shared" si="22"/>
        <v>8.9616759968257881E-2</v>
      </c>
      <c r="L75" s="46">
        <f t="shared" si="23"/>
        <v>-1.6820055266125764E-2</v>
      </c>
      <c r="M75" s="46">
        <f t="shared" si="28"/>
        <v>7.279670470213212E-2</v>
      </c>
      <c r="O75" s="44"/>
      <c r="P75" s="12"/>
      <c r="Q75" s="12"/>
      <c r="R75" s="12"/>
      <c r="S75" s="44"/>
      <c r="T75" s="12"/>
      <c r="U75" s="12"/>
    </row>
    <row r="76" spans="1:21" x14ac:dyDescent="0.2">
      <c r="A76" s="159">
        <f t="shared" si="42"/>
        <v>17.40958333333333</v>
      </c>
      <c r="B76" s="166">
        <v>1.52</v>
      </c>
      <c r="C76" s="163">
        <f t="shared" si="43"/>
        <v>1.665</v>
      </c>
      <c r="D76" s="18"/>
      <c r="E76" s="10"/>
      <c r="F76" s="163">
        <f t="shared" si="25"/>
        <v>1.6000000000000008</v>
      </c>
      <c r="G76" s="46">
        <f t="shared" si="20"/>
        <v>0.28531695488854697</v>
      </c>
      <c r="H76" s="46">
        <f t="shared" si="26"/>
        <v>0.54448841511009527</v>
      </c>
      <c r="I76" s="46">
        <f t="shared" si="27"/>
        <v>0.82980536999864229</v>
      </c>
      <c r="J76" s="46">
        <f t="shared" si="21"/>
        <v>-7.8513811496120106E-2</v>
      </c>
      <c r="K76" s="46">
        <f t="shared" si="22"/>
        <v>0.75129155850252216</v>
      </c>
      <c r="L76" s="46">
        <f t="shared" si="23"/>
        <v>9.7889649432901085E-2</v>
      </c>
      <c r="M76" s="46">
        <f t="shared" si="28"/>
        <v>0.84918120793542329</v>
      </c>
      <c r="O76" s="44"/>
      <c r="P76" s="12"/>
      <c r="Q76" s="12"/>
      <c r="R76" s="12"/>
      <c r="S76" s="44"/>
      <c r="T76" s="12"/>
      <c r="U76" s="12"/>
    </row>
    <row r="77" spans="1:21" x14ac:dyDescent="0.2">
      <c r="A77" s="159">
        <f t="shared" si="42"/>
        <v>17.65808333333333</v>
      </c>
      <c r="B77" s="166">
        <v>0.71</v>
      </c>
      <c r="C77" s="163"/>
      <c r="D77" s="18">
        <f t="shared" ref="D77" si="46">(B77+B79)/2</f>
        <v>0.61</v>
      </c>
      <c r="E77" s="10"/>
      <c r="F77" s="163">
        <f t="shared" si="25"/>
        <v>1.6500000000000008</v>
      </c>
      <c r="G77" s="46">
        <f t="shared" si="20"/>
        <v>0.28531695488854514</v>
      </c>
      <c r="H77" s="46">
        <f t="shared" si="26"/>
        <v>0.92567684086275726</v>
      </c>
      <c r="I77" s="46">
        <f t="shared" si="27"/>
        <v>1.2109937957513024</v>
      </c>
      <c r="J77" s="46">
        <f t="shared" si="21"/>
        <v>-9.3838976131232543E-2</v>
      </c>
      <c r="K77" s="46">
        <f t="shared" si="22"/>
        <v>1.1171548196200698</v>
      </c>
      <c r="L77" s="46">
        <f t="shared" si="23"/>
        <v>0.17888229448176945</v>
      </c>
      <c r="M77" s="46">
        <f t="shared" si="28"/>
        <v>1.2960371141018392</v>
      </c>
      <c r="O77" s="44"/>
      <c r="P77" s="12"/>
      <c r="Q77" s="12"/>
      <c r="R77" s="12"/>
      <c r="S77" s="44"/>
      <c r="T77" s="12"/>
      <c r="U77" s="12"/>
    </row>
    <row r="78" spans="1:21" x14ac:dyDescent="0.2">
      <c r="A78" s="159">
        <f t="shared" si="42"/>
        <v>17.90658333333333</v>
      </c>
      <c r="B78" s="166">
        <v>1.81</v>
      </c>
      <c r="C78" s="163">
        <f t="shared" si="43"/>
        <v>1.7150000000000001</v>
      </c>
      <c r="D78" s="18"/>
      <c r="E78" s="10"/>
      <c r="F78" s="163">
        <f t="shared" si="25"/>
        <v>1.7000000000000008</v>
      </c>
      <c r="G78" s="46">
        <f t="shared" si="20"/>
        <v>0.17633557568773953</v>
      </c>
      <c r="H78" s="46">
        <f t="shared" si="26"/>
        <v>0.97610081095229595</v>
      </c>
      <c r="I78" s="46">
        <f t="shared" si="27"/>
        <v>1.1524363866400356</v>
      </c>
      <c r="J78" s="46">
        <f t="shared" si="21"/>
        <v>-9.9928439267024424E-2</v>
      </c>
      <c r="K78" s="46">
        <f t="shared" si="22"/>
        <v>1.0525079473730112</v>
      </c>
      <c r="L78" s="46">
        <f t="shared" si="23"/>
        <v>0.19826081558249598</v>
      </c>
      <c r="M78" s="46">
        <f t="shared" si="28"/>
        <v>1.2507687629555071</v>
      </c>
      <c r="O78" s="44"/>
      <c r="P78" s="12"/>
      <c r="Q78" s="12"/>
      <c r="R78" s="12"/>
      <c r="S78" s="44"/>
      <c r="T78" s="12"/>
      <c r="U78" s="12"/>
    </row>
    <row r="79" spans="1:21" x14ac:dyDescent="0.2">
      <c r="A79" s="160">
        <f t="shared" si="42"/>
        <v>18.15508333333333</v>
      </c>
      <c r="B79" s="167">
        <v>0.51</v>
      </c>
      <c r="C79" s="164"/>
      <c r="D79" s="30">
        <f t="shared" ref="D79" si="47">(B79+B81)/2</f>
        <v>0.58000000000000007</v>
      </c>
      <c r="E79" s="10"/>
      <c r="F79" s="163">
        <f t="shared" si="25"/>
        <v>1.7500000000000009</v>
      </c>
      <c r="G79" s="46">
        <f t="shared" si="20"/>
        <v>-2.9401611353896407E-15</v>
      </c>
      <c r="H79" s="46">
        <f t="shared" si="26"/>
        <v>0.67774274485515085</v>
      </c>
      <c r="I79" s="46">
        <f t="shared" si="27"/>
        <v>0.67774274485514796</v>
      </c>
      <c r="J79" s="46">
        <f t="shared" si="21"/>
        <v>-9.6182871433674599E-2</v>
      </c>
      <c r="K79" s="46">
        <f t="shared" si="22"/>
        <v>0.58155987342147331</v>
      </c>
      <c r="L79" s="46">
        <f t="shared" si="23"/>
        <v>0.14935048506294843</v>
      </c>
      <c r="M79" s="46">
        <f t="shared" si="28"/>
        <v>0.73091035848442187</v>
      </c>
      <c r="O79" s="44"/>
      <c r="P79" s="12"/>
      <c r="Q79" s="12"/>
      <c r="R79" s="12"/>
      <c r="S79" s="44"/>
      <c r="T79" s="12"/>
      <c r="U79" s="12"/>
    </row>
    <row r="80" spans="1:21" x14ac:dyDescent="0.2">
      <c r="A80" s="159">
        <f t="shared" si="42"/>
        <v>18.40358333333333</v>
      </c>
      <c r="B80" s="166">
        <v>1.62</v>
      </c>
      <c r="C80" s="163">
        <f t="shared" si="43"/>
        <v>1.75</v>
      </c>
      <c r="D80" s="18"/>
      <c r="E80" s="10"/>
      <c r="F80" s="163">
        <f t="shared" si="25"/>
        <v>1.8000000000000009</v>
      </c>
      <c r="G80" s="46">
        <f t="shared" si="20"/>
        <v>-0.1763355756877443</v>
      </c>
      <c r="H80" s="46">
        <f t="shared" si="26"/>
        <v>0.13721246467008241</v>
      </c>
      <c r="I80" s="46">
        <f t="shared" si="27"/>
        <v>-3.9123111017661888E-2</v>
      </c>
      <c r="J80" s="46">
        <f t="shared" si="21"/>
        <v>-8.2970914190164877E-2</v>
      </c>
      <c r="K80" s="46">
        <f t="shared" si="22"/>
        <v>-0.12209402520782676</v>
      </c>
      <c r="L80" s="46">
        <f t="shared" si="23"/>
        <v>4.8997951585066618E-2</v>
      </c>
      <c r="M80" s="46">
        <f t="shared" si="28"/>
        <v>-7.3096073622760147E-2</v>
      </c>
      <c r="O80" s="44"/>
      <c r="P80" s="12"/>
      <c r="Q80" s="12"/>
      <c r="R80" s="12"/>
      <c r="S80" s="44"/>
      <c r="T80" s="12"/>
      <c r="U80" s="12"/>
    </row>
    <row r="81" spans="1:21" x14ac:dyDescent="0.2">
      <c r="A81" s="159">
        <f t="shared" si="42"/>
        <v>18.65208333333333</v>
      </c>
      <c r="B81" s="166">
        <v>0.65</v>
      </c>
      <c r="C81" s="163"/>
      <c r="D81" s="18">
        <f t="shared" ref="D81" si="48">(B81+B83)/2</f>
        <v>0.52500000000000002</v>
      </c>
      <c r="E81" s="10"/>
      <c r="F81" s="163">
        <f t="shared" si="25"/>
        <v>1.850000000000001</v>
      </c>
      <c r="G81" s="46">
        <f t="shared" si="20"/>
        <v>-0.28531695488854697</v>
      </c>
      <c r="H81" s="46">
        <f t="shared" si="26"/>
        <v>-0.4523468115785505</v>
      </c>
      <c r="I81" s="46">
        <f t="shared" si="27"/>
        <v>-0.73766376646709753</v>
      </c>
      <c r="J81" s="46">
        <f t="shared" si="21"/>
        <v>-6.1592898149141734E-2</v>
      </c>
      <c r="K81" s="46">
        <f t="shared" si="22"/>
        <v>-0.79925666461623923</v>
      </c>
      <c r="L81" s="46">
        <f t="shared" si="23"/>
        <v>-6.8231410708732093E-2</v>
      </c>
      <c r="M81" s="46">
        <f t="shared" si="28"/>
        <v>-0.8674880753249713</v>
      </c>
      <c r="O81" s="44"/>
      <c r="P81" s="12"/>
      <c r="Q81" s="12"/>
      <c r="R81" s="12"/>
      <c r="S81" s="44"/>
      <c r="T81" s="12"/>
      <c r="U81" s="12"/>
    </row>
    <row r="82" spans="1:21" x14ac:dyDescent="0.2">
      <c r="A82" s="159">
        <f t="shared" si="42"/>
        <v>18.90058333333333</v>
      </c>
      <c r="B82" s="166">
        <v>1.88</v>
      </c>
      <c r="C82" s="163">
        <f t="shared" si="43"/>
        <v>1.81</v>
      </c>
      <c r="D82" s="18"/>
      <c r="E82" s="10"/>
      <c r="F82" s="163">
        <f t="shared" si="25"/>
        <v>1.900000000000001</v>
      </c>
      <c r="G82" s="46">
        <f t="shared" si="20"/>
        <v>-0.2853169548885448</v>
      </c>
      <c r="H82" s="46">
        <f t="shared" si="26"/>
        <v>-0.88027273988333909</v>
      </c>
      <c r="I82" s="46">
        <f t="shared" si="27"/>
        <v>-1.1655896947718838</v>
      </c>
      <c r="J82" s="46">
        <f t="shared" si="21"/>
        <v>-3.4152863475391898E-2</v>
      </c>
      <c r="K82" s="46">
        <f t="shared" si="22"/>
        <v>-1.1997425582472756</v>
      </c>
      <c r="L82" s="46">
        <f t="shared" si="23"/>
        <v>-0.16195918158598757</v>
      </c>
      <c r="M82" s="46">
        <f t="shared" si="28"/>
        <v>-1.3617017398332631</v>
      </c>
      <c r="O82" s="44"/>
      <c r="P82" s="12"/>
      <c r="Q82" s="12"/>
      <c r="R82" s="12"/>
      <c r="S82" s="44"/>
      <c r="T82" s="12"/>
      <c r="U82" s="12"/>
    </row>
    <row r="83" spans="1:21" x14ac:dyDescent="0.2">
      <c r="A83" s="160">
        <f t="shared" si="42"/>
        <v>19.14908333333333</v>
      </c>
      <c r="B83" s="167">
        <v>0.4</v>
      </c>
      <c r="C83" s="164"/>
      <c r="D83" s="30">
        <f t="shared" ref="D83" si="49">(B83+B85)/2</f>
        <v>0.49</v>
      </c>
      <c r="E83" s="10"/>
      <c r="F83" s="163">
        <f t="shared" si="25"/>
        <v>1.9500000000000011</v>
      </c>
      <c r="G83" s="46">
        <f t="shared" si="20"/>
        <v>-0.17633557568773869</v>
      </c>
      <c r="H83" s="46">
        <f t="shared" si="26"/>
        <v>-0.99365808470412598</v>
      </c>
      <c r="I83" s="46">
        <f t="shared" si="27"/>
        <v>-1.1699936603918646</v>
      </c>
      <c r="J83" s="46">
        <f t="shared" si="21"/>
        <v>-3.3514786952145536E-3</v>
      </c>
      <c r="K83" s="46">
        <f t="shared" si="22"/>
        <v>-1.173345139087079</v>
      </c>
      <c r="L83" s="46">
        <f t="shared" si="23"/>
        <v>-0.19990181666940549</v>
      </c>
      <c r="M83" s="46">
        <f t="shared" si="28"/>
        <v>-1.3732469557564846</v>
      </c>
      <c r="O83" s="44"/>
      <c r="P83" s="12"/>
      <c r="Q83" s="12"/>
      <c r="R83" s="12"/>
      <c r="S83" s="44"/>
      <c r="T83" s="12"/>
      <c r="U83" s="12"/>
    </row>
    <row r="84" spans="1:21" x14ac:dyDescent="0.2">
      <c r="A84" s="159">
        <f t="shared" si="42"/>
        <v>19.39758333333333</v>
      </c>
      <c r="B84" s="166">
        <v>1.74</v>
      </c>
      <c r="C84" s="163">
        <f t="shared" si="43"/>
        <v>1.85</v>
      </c>
      <c r="D84" s="18"/>
      <c r="E84" s="10"/>
      <c r="F84" s="163">
        <f t="shared" si="25"/>
        <v>2.0000000000000009</v>
      </c>
      <c r="G84" s="46">
        <f t="shared" si="20"/>
        <v>2.9034066817423821E-15</v>
      </c>
      <c r="H84" s="46">
        <f t="shared" si="26"/>
        <v>-0.75198779780348579</v>
      </c>
      <c r="I84" s="46">
        <f t="shared" si="27"/>
        <v>-0.7519877978034829</v>
      </c>
      <c r="J84" s="46">
        <f t="shared" si="21"/>
        <v>2.7779761099227127E-2</v>
      </c>
      <c r="K84" s="46">
        <f t="shared" si="22"/>
        <v>-0.72420803670425582</v>
      </c>
      <c r="L84" s="46">
        <f t="shared" si="23"/>
        <v>-0.16899037457648899</v>
      </c>
      <c r="M84" s="46">
        <f t="shared" si="28"/>
        <v>-0.89319841128074484</v>
      </c>
      <c r="O84" s="44"/>
      <c r="P84" s="12"/>
      <c r="Q84" s="12"/>
      <c r="R84" s="12"/>
      <c r="S84" s="44"/>
      <c r="T84" s="12"/>
      <c r="U84" s="12"/>
    </row>
    <row r="85" spans="1:21" x14ac:dyDescent="0.2">
      <c r="A85" s="159">
        <f t="shared" si="42"/>
        <v>19.64608333333333</v>
      </c>
      <c r="B85" s="166">
        <v>0.57999999999999996</v>
      </c>
      <c r="C85" s="163"/>
      <c r="D85" s="18">
        <f t="shared" ref="D85" si="50">(B85+B87)/2</f>
        <v>0.43999999999999995</v>
      </c>
      <c r="E85" s="10"/>
      <c r="F85" s="163">
        <f t="shared" si="25"/>
        <v>2.0500000000000007</v>
      </c>
      <c r="G85" s="46">
        <f t="shared" si="20"/>
        <v>0.17633557568774427</v>
      </c>
      <c r="H85" s="46">
        <f t="shared" si="26"/>
        <v>-0.24161592561314896</v>
      </c>
      <c r="I85" s="46">
        <f t="shared" si="27"/>
        <v>-6.5280349925404685E-2</v>
      </c>
      <c r="J85" s="46">
        <f t="shared" si="21"/>
        <v>5.6176896241076552E-2</v>
      </c>
      <c r="K85" s="46">
        <f t="shared" si="22"/>
        <v>-9.1034536843281333E-3</v>
      </c>
      <c r="L85" s="46">
        <f t="shared" si="23"/>
        <v>-7.9871976253704569E-2</v>
      </c>
      <c r="M85" s="46">
        <f t="shared" si="28"/>
        <v>-8.8975429938032702E-2</v>
      </c>
      <c r="O85" s="44"/>
      <c r="P85" s="12"/>
      <c r="Q85" s="12"/>
      <c r="R85" s="12"/>
      <c r="S85" s="44"/>
      <c r="T85" s="12"/>
      <c r="U85" s="12"/>
    </row>
    <row r="86" spans="1:21" x14ac:dyDescent="0.2">
      <c r="A86" s="159">
        <f t="shared" si="42"/>
        <v>19.89458333333333</v>
      </c>
      <c r="B86" s="166">
        <v>1.96</v>
      </c>
      <c r="C86" s="163">
        <f t="shared" si="43"/>
        <v>1.915</v>
      </c>
      <c r="D86" s="18"/>
      <c r="E86" s="10"/>
      <c r="F86" s="163">
        <f t="shared" si="25"/>
        <v>2.1000000000000005</v>
      </c>
      <c r="G86" s="46">
        <f t="shared" si="20"/>
        <v>0.28531695488854664</v>
      </c>
      <c r="H86" s="46">
        <f t="shared" si="26"/>
        <v>0.35509056853930371</v>
      </c>
      <c r="I86" s="46">
        <f t="shared" si="27"/>
        <v>0.64040752342785034</v>
      </c>
      <c r="J86" s="46">
        <f t="shared" si="21"/>
        <v>7.9045059667427933E-2</v>
      </c>
      <c r="K86" s="46">
        <f t="shared" si="22"/>
        <v>0.71945258309527826</v>
      </c>
      <c r="L86" s="46">
        <f t="shared" si="23"/>
        <v>3.6757483793415723E-2</v>
      </c>
      <c r="M86" s="46">
        <f t="shared" si="28"/>
        <v>0.75621006688869397</v>
      </c>
      <c r="O86" s="44"/>
      <c r="P86" s="12"/>
      <c r="Q86" s="12"/>
      <c r="R86" s="12"/>
      <c r="S86" s="44"/>
      <c r="T86" s="12"/>
      <c r="U86" s="12"/>
    </row>
    <row r="87" spans="1:21" x14ac:dyDescent="0.2">
      <c r="A87" s="160">
        <f t="shared" si="42"/>
        <v>20.14308333333333</v>
      </c>
      <c r="B87" s="167">
        <v>0.3</v>
      </c>
      <c r="C87" s="164"/>
      <c r="D87" s="30">
        <f t="shared" ref="D87" si="51">(B87+B89)/2</f>
        <v>0.40500000000000003</v>
      </c>
      <c r="E87" s="10"/>
      <c r="F87" s="163">
        <f t="shared" si="25"/>
        <v>2.1500000000000004</v>
      </c>
      <c r="G87" s="46">
        <f t="shared" si="20"/>
        <v>0.2853169548885458</v>
      </c>
      <c r="H87" s="46">
        <f t="shared" si="26"/>
        <v>0.82491548433819128</v>
      </c>
      <c r="I87" s="46">
        <f t="shared" si="27"/>
        <v>1.1102324392267371</v>
      </c>
      <c r="J87" s="46">
        <f t="shared" si="21"/>
        <v>9.4133549804682609E-2</v>
      </c>
      <c r="K87" s="46">
        <f t="shared" si="22"/>
        <v>1.2043659890314198</v>
      </c>
      <c r="L87" s="46">
        <f t="shared" si="23"/>
        <v>0.14072621534848204</v>
      </c>
      <c r="M87" s="46">
        <f t="shared" si="28"/>
        <v>1.3450922043799018</v>
      </c>
      <c r="O87" s="44"/>
      <c r="P87" s="12"/>
      <c r="Q87" s="12"/>
      <c r="R87" s="12"/>
      <c r="S87" s="44"/>
      <c r="T87" s="12"/>
      <c r="U87" s="12"/>
    </row>
    <row r="88" spans="1:21" x14ac:dyDescent="0.2">
      <c r="A88" s="159">
        <f t="shared" si="42"/>
        <v>20.39158333333333</v>
      </c>
      <c r="B88" s="166">
        <v>1.87</v>
      </c>
      <c r="C88" s="163">
        <f t="shared" si="43"/>
        <v>1.95</v>
      </c>
      <c r="D88" s="18"/>
      <c r="E88" s="10"/>
      <c r="F88" s="163">
        <f t="shared" si="25"/>
        <v>2.2000000000000002</v>
      </c>
      <c r="G88" s="46">
        <f t="shared" si="20"/>
        <v>0.17633557568774133</v>
      </c>
      <c r="H88" s="46">
        <f t="shared" si="26"/>
        <v>0.9999801672993458</v>
      </c>
      <c r="I88" s="46">
        <f t="shared" si="27"/>
        <v>1.1763157429870872</v>
      </c>
      <c r="J88" s="46">
        <f t="shared" si="21"/>
        <v>9.9957346283604462E-2</v>
      </c>
      <c r="K88" s="46">
        <f t="shared" si="22"/>
        <v>1.2762730892706917</v>
      </c>
      <c r="L88" s="46">
        <f t="shared" si="23"/>
        <v>0.19622328289480029</v>
      </c>
      <c r="M88" s="46">
        <f t="shared" si="28"/>
        <v>1.472496372165492</v>
      </c>
      <c r="O88" s="44"/>
      <c r="P88" s="12"/>
      <c r="Q88" s="12"/>
      <c r="R88" s="12"/>
      <c r="S88" s="44"/>
      <c r="T88" s="12"/>
      <c r="U88" s="12"/>
    </row>
    <row r="89" spans="1:21" x14ac:dyDescent="0.2">
      <c r="A89" s="159">
        <f t="shared" si="42"/>
        <v>20.64008333333333</v>
      </c>
      <c r="B89" s="166">
        <v>0.51</v>
      </c>
      <c r="C89" s="163"/>
      <c r="D89" s="18">
        <f t="shared" ref="D89" si="52">(B89+B91)/2</f>
        <v>0.35499999999999998</v>
      </c>
      <c r="E89" s="10"/>
      <c r="F89" s="163">
        <f t="shared" si="25"/>
        <v>2.25</v>
      </c>
      <c r="G89" s="46">
        <f t="shared" si="20"/>
        <v>3.307900828253274E-16</v>
      </c>
      <c r="H89" s="46">
        <f t="shared" si="26"/>
        <v>0.81773020101162286</v>
      </c>
      <c r="I89" s="46">
        <f t="shared" si="27"/>
        <v>0.81773020101162319</v>
      </c>
      <c r="J89" s="46">
        <f t="shared" si="21"/>
        <v>9.5943266743413191E-2</v>
      </c>
      <c r="K89" s="46">
        <f t="shared" si="22"/>
        <v>0.91367346775503644</v>
      </c>
      <c r="L89" s="46">
        <f t="shared" si="23"/>
        <v>0.18413330551407764</v>
      </c>
      <c r="M89" s="46">
        <f t="shared" si="28"/>
        <v>1.0978067732691141</v>
      </c>
      <c r="O89" s="44"/>
      <c r="P89" s="12"/>
      <c r="Q89" s="12"/>
      <c r="R89" s="12"/>
      <c r="S89" s="44"/>
      <c r="T89" s="12"/>
      <c r="U89" s="12"/>
    </row>
    <row r="90" spans="1:21" x14ac:dyDescent="0.2">
      <c r="A90" s="159">
        <f t="shared" si="42"/>
        <v>20.88858333333333</v>
      </c>
      <c r="B90" s="166">
        <v>2.0299999999999998</v>
      </c>
      <c r="C90" s="163">
        <f t="shared" si="43"/>
        <v>2.0149999999999997</v>
      </c>
      <c r="D90" s="18"/>
      <c r="E90" s="10"/>
      <c r="F90" s="163">
        <f t="shared" si="25"/>
        <v>2.2999999999999998</v>
      </c>
      <c r="G90" s="46">
        <f t="shared" si="20"/>
        <v>-0.1763355756877408</v>
      </c>
      <c r="H90" s="46">
        <f t="shared" si="26"/>
        <v>0.34328745979738096</v>
      </c>
      <c r="I90" s="46">
        <f t="shared" si="27"/>
        <v>0.16695188410964015</v>
      </c>
      <c r="J90" s="46">
        <f t="shared" si="21"/>
        <v>8.2486379864055742E-2</v>
      </c>
      <c r="K90" s="46">
        <f t="shared" si="22"/>
        <v>0.2494382639736959</v>
      </c>
      <c r="L90" s="46">
        <f t="shared" si="23"/>
        <v>0.10862054869175036</v>
      </c>
      <c r="M90" s="46">
        <f t="shared" si="28"/>
        <v>0.35805881266544626</v>
      </c>
      <c r="O90" s="44"/>
      <c r="P90" s="12"/>
      <c r="Q90" s="12"/>
      <c r="R90" s="12"/>
      <c r="S90" s="44"/>
      <c r="T90" s="12"/>
      <c r="U90" s="12"/>
    </row>
    <row r="91" spans="1:21" x14ac:dyDescent="0.2">
      <c r="A91" s="160">
        <f t="shared" si="42"/>
        <v>21.137083333333329</v>
      </c>
      <c r="B91" s="167">
        <v>0.2</v>
      </c>
      <c r="C91" s="163"/>
      <c r="D91" s="18">
        <f t="shared" ref="D91" si="53">(B91+B93)/2</f>
        <v>0.32500000000000001</v>
      </c>
      <c r="E91" s="10"/>
      <c r="F91" s="163">
        <f t="shared" si="25"/>
        <v>2.3499999999999996</v>
      </c>
      <c r="G91" s="46">
        <f t="shared" si="20"/>
        <v>-0.28531695488854564</v>
      </c>
      <c r="H91" s="46">
        <f t="shared" si="26"/>
        <v>-0.25381935246570514</v>
      </c>
      <c r="I91" s="46">
        <f t="shared" si="27"/>
        <v>-0.53913630735425078</v>
      </c>
      <c r="J91" s="46">
        <f t="shared" si="21"/>
        <v>6.0911122414258737E-2</v>
      </c>
      <c r="K91" s="46">
        <f t="shared" si="22"/>
        <v>-0.47822518493999205</v>
      </c>
      <c r="L91" s="46">
        <f t="shared" si="23"/>
        <v>-4.3054131087293728E-3</v>
      </c>
      <c r="M91" s="46">
        <f t="shared" si="28"/>
        <v>-0.48253059804872139</v>
      </c>
      <c r="O91" s="44"/>
      <c r="P91" s="12"/>
      <c r="Q91" s="12"/>
      <c r="R91" s="12"/>
      <c r="S91" s="44"/>
      <c r="T91" s="12"/>
      <c r="U91" s="12"/>
    </row>
    <row r="92" spans="1:21" x14ac:dyDescent="0.2">
      <c r="A92" s="159">
        <f t="shared" si="42"/>
        <v>21.385583333333329</v>
      </c>
      <c r="B92" s="166">
        <v>2</v>
      </c>
      <c r="C92" s="163">
        <f t="shared" si="43"/>
        <v>2.04</v>
      </c>
      <c r="D92" s="18"/>
      <c r="E92" s="10"/>
      <c r="F92" s="163">
        <f t="shared" si="25"/>
        <v>2.3999999999999995</v>
      </c>
      <c r="G92" s="46">
        <f t="shared" si="20"/>
        <v>-0.2853169548885468</v>
      </c>
      <c r="H92" s="46">
        <f t="shared" si="26"/>
        <v>-0.76023099309973807</v>
      </c>
      <c r="I92" s="46">
        <f t="shared" si="27"/>
        <v>-1.0455479479882848</v>
      </c>
      <c r="J92" s="46">
        <f t="shared" si="21"/>
        <v>3.3340947204277008E-2</v>
      </c>
      <c r="K92" s="46">
        <f t="shared" si="22"/>
        <v>-1.0122070007840078</v>
      </c>
      <c r="L92" s="46">
        <f t="shared" si="23"/>
        <v>-0.11574842066995522</v>
      </c>
      <c r="M92" s="46">
        <f t="shared" si="28"/>
        <v>-1.1279554214539631</v>
      </c>
      <c r="O92" s="44"/>
      <c r="P92" s="12"/>
      <c r="Q92" s="12"/>
      <c r="R92" s="12"/>
      <c r="S92" s="44"/>
      <c r="T92" s="12"/>
      <c r="U92" s="12"/>
    </row>
    <row r="93" spans="1:21" x14ac:dyDescent="0.2">
      <c r="A93" s="159">
        <f t="shared" si="42"/>
        <v>21.634083333333329</v>
      </c>
      <c r="B93" s="166">
        <v>0.45</v>
      </c>
      <c r="C93" s="163"/>
      <c r="D93" s="18">
        <f t="shared" ref="D93" si="54">(B93+B95)/2</f>
        <v>0.29500000000000004</v>
      </c>
      <c r="E93" s="10"/>
      <c r="F93" s="163">
        <f t="shared" si="25"/>
        <v>2.4499999999999993</v>
      </c>
      <c r="G93" s="46">
        <f t="shared" si="20"/>
        <v>-0.1763355756877448</v>
      </c>
      <c r="H93" s="46">
        <f t="shared" si="26"/>
        <v>-0.99499557559142637</v>
      </c>
      <c r="I93" s="46">
        <f t="shared" si="27"/>
        <v>-1.1713311512791711</v>
      </c>
      <c r="J93" s="46">
        <f t="shared" si="21"/>
        <v>2.4893312883282736E-3</v>
      </c>
      <c r="K93" s="46">
        <f t="shared" si="22"/>
        <v>-1.1688418199908428</v>
      </c>
      <c r="L93" s="46">
        <f t="shared" si="23"/>
        <v>-0.18732310275704031</v>
      </c>
      <c r="M93" s="46">
        <f t="shared" si="28"/>
        <v>-1.3561649227478831</v>
      </c>
      <c r="O93" s="44"/>
      <c r="P93" s="12"/>
      <c r="Q93" s="12"/>
      <c r="R93" s="12"/>
      <c r="S93" s="44"/>
      <c r="T93" s="12"/>
      <c r="U93" s="12"/>
    </row>
    <row r="94" spans="1:21" x14ac:dyDescent="0.2">
      <c r="A94" s="159">
        <f t="shared" si="42"/>
        <v>21.882583333333329</v>
      </c>
      <c r="B94" s="166">
        <v>2.08</v>
      </c>
      <c r="C94" s="163">
        <f t="shared" si="43"/>
        <v>2.08</v>
      </c>
      <c r="D94" s="18"/>
      <c r="E94" s="10"/>
      <c r="F94" s="163">
        <f t="shared" si="25"/>
        <v>2.4999999999999991</v>
      </c>
      <c r="G94" s="46">
        <f t="shared" si="20"/>
        <v>-3.5649868473930365E-15</v>
      </c>
      <c r="H94" s="46">
        <f t="shared" si="26"/>
        <v>-0.87422661179608285</v>
      </c>
      <c r="I94" s="46">
        <f t="shared" si="27"/>
        <v>-0.87422661179608641</v>
      </c>
      <c r="J94" s="46">
        <f t="shared" si="21"/>
        <v>-2.8607286455856168E-2</v>
      </c>
      <c r="K94" s="46">
        <f t="shared" si="22"/>
        <v>-0.9028338982519426</v>
      </c>
      <c r="L94" s="46">
        <f t="shared" si="23"/>
        <v>-0.19437631330855631</v>
      </c>
      <c r="M94" s="46">
        <f t="shared" si="28"/>
        <v>-1.0972102115604989</v>
      </c>
      <c r="O94" s="44"/>
      <c r="P94" s="12"/>
      <c r="Q94" s="12"/>
      <c r="R94" s="12"/>
      <c r="S94" s="44"/>
      <c r="T94" s="12"/>
      <c r="U94" s="12"/>
    </row>
    <row r="95" spans="1:21" x14ac:dyDescent="0.2">
      <c r="A95" s="160">
        <f t="shared" si="42"/>
        <v>22.131083333333329</v>
      </c>
      <c r="B95" s="167">
        <v>0.14000000000000001</v>
      </c>
      <c r="C95" s="164"/>
      <c r="D95" s="30">
        <f t="shared" ref="D95" si="55">(B95+B97)/2</f>
        <v>0.28500000000000003</v>
      </c>
      <c r="E95" s="10"/>
      <c r="F95" s="163">
        <f t="shared" si="25"/>
        <v>2.5499999999999989</v>
      </c>
      <c r="G95" s="46">
        <f t="shared" si="20"/>
        <v>0.17633557568773903</v>
      </c>
      <c r="H95" s="46">
        <f t="shared" si="26"/>
        <v>-0.44107747750037418</v>
      </c>
      <c r="I95" s="46">
        <f t="shared" si="27"/>
        <v>-0.26474190181263513</v>
      </c>
      <c r="J95" s="46">
        <f t="shared" si="21"/>
        <v>-5.6888353889236548E-2</v>
      </c>
      <c r="K95" s="46">
        <f t="shared" si="22"/>
        <v>-0.32163025570187165</v>
      </c>
      <c r="L95" s="46">
        <f t="shared" si="23"/>
        <v>-0.13447864817127253</v>
      </c>
      <c r="M95" s="46">
        <f t="shared" si="28"/>
        <v>-0.45610890387314418</v>
      </c>
      <c r="O95" s="44"/>
      <c r="P95" s="12"/>
      <c r="Q95" s="12"/>
      <c r="R95" s="12"/>
      <c r="S95" s="44"/>
      <c r="T95" s="12"/>
      <c r="U95" s="12"/>
    </row>
    <row r="96" spans="1:21" x14ac:dyDescent="0.2">
      <c r="A96" s="159">
        <f t="shared" si="42"/>
        <v>22.379583333333329</v>
      </c>
      <c r="B96" s="166">
        <v>2.08</v>
      </c>
      <c r="C96" s="163">
        <f t="shared" si="43"/>
        <v>2.08</v>
      </c>
      <c r="D96" s="18"/>
      <c r="E96" s="10"/>
      <c r="F96" s="163">
        <f t="shared" si="25"/>
        <v>2.5999999999999988</v>
      </c>
      <c r="G96" s="46">
        <f t="shared" si="20"/>
        <v>0.28531695488854464</v>
      </c>
      <c r="H96" s="46">
        <f t="shared" si="26"/>
        <v>0.14967822672388031</v>
      </c>
      <c r="I96" s="46">
        <f t="shared" si="27"/>
        <v>0.43499518161242495</v>
      </c>
      <c r="J96" s="46">
        <f t="shared" si="21"/>
        <v>-7.9570427418698575E-2</v>
      </c>
      <c r="K96" s="46">
        <f t="shared" si="22"/>
        <v>0.35542475419372638</v>
      </c>
      <c r="L96" s="46">
        <f t="shared" si="23"/>
        <v>-2.8261227796011486E-2</v>
      </c>
      <c r="M96" s="46">
        <f t="shared" si="28"/>
        <v>0.3271635263977149</v>
      </c>
      <c r="O96" s="44"/>
      <c r="P96" s="12"/>
      <c r="Q96" s="12"/>
      <c r="R96" s="12"/>
      <c r="S96" s="44"/>
      <c r="T96" s="12"/>
      <c r="U96" s="12"/>
    </row>
    <row r="97" spans="1:21" x14ac:dyDescent="0.2">
      <c r="A97" s="159">
        <f t="shared" si="42"/>
        <v>22.628083333333329</v>
      </c>
      <c r="B97" s="166">
        <v>0.43</v>
      </c>
      <c r="C97" s="163"/>
      <c r="D97" s="18">
        <f t="shared" ref="D97" si="56">(B97+B99)/2</f>
        <v>0.28000000000000003</v>
      </c>
      <c r="E97" s="10"/>
      <c r="F97" s="163">
        <f t="shared" si="25"/>
        <v>2.6499999999999986</v>
      </c>
      <c r="G97" s="46">
        <f t="shared" si="20"/>
        <v>0.2853169548885478</v>
      </c>
      <c r="H97" s="46">
        <f t="shared" si="26"/>
        <v>0.6869506471481428</v>
      </c>
      <c r="I97" s="46">
        <f t="shared" si="27"/>
        <v>0.9722676020366906</v>
      </c>
      <c r="J97" s="46">
        <f t="shared" si="21"/>
        <v>-9.4421120576056866E-2</v>
      </c>
      <c r="K97" s="46">
        <f t="shared" si="22"/>
        <v>0.87784648146063371</v>
      </c>
      <c r="L97" s="46">
        <f t="shared" si="23"/>
        <v>8.7690475099466134E-2</v>
      </c>
      <c r="M97" s="46">
        <f t="shared" si="28"/>
        <v>0.96553695656009986</v>
      </c>
      <c r="O97" s="44"/>
      <c r="P97" s="12"/>
      <c r="Q97" s="12"/>
      <c r="R97" s="12"/>
      <c r="S97" s="44"/>
      <c r="T97" s="12"/>
      <c r="U97" s="12"/>
    </row>
    <row r="98" spans="1:21" x14ac:dyDescent="0.2">
      <c r="A98" s="160">
        <f t="shared" si="42"/>
        <v>22.876583333333329</v>
      </c>
      <c r="B98" s="167">
        <v>2.08</v>
      </c>
      <c r="C98" s="164">
        <f t="shared" si="43"/>
        <v>2.105</v>
      </c>
      <c r="D98" s="30"/>
      <c r="E98" s="10"/>
      <c r="F98" s="163">
        <f t="shared" si="25"/>
        <v>2.6999999999999984</v>
      </c>
      <c r="G98" s="46">
        <f t="shared" si="20"/>
        <v>0.17633557568774744</v>
      </c>
      <c r="H98" s="46">
        <f t="shared" si="26"/>
        <v>0.97876066985312005</v>
      </c>
      <c r="I98" s="46">
        <f t="shared" si="27"/>
        <v>1.1550962455408675</v>
      </c>
      <c r="J98" s="46">
        <f t="shared" si="21"/>
        <v>-9.9978817146876717E-2</v>
      </c>
      <c r="K98" s="46">
        <f t="shared" si="22"/>
        <v>1.0551174283939908</v>
      </c>
      <c r="L98" s="46">
        <f t="shared" si="23"/>
        <v>0.17343811661758568</v>
      </c>
      <c r="M98" s="46">
        <f t="shared" si="28"/>
        <v>1.2285555450115766</v>
      </c>
      <c r="O98" s="44"/>
      <c r="P98" s="12"/>
      <c r="Q98" s="12"/>
      <c r="R98" s="12"/>
      <c r="S98" s="44"/>
      <c r="T98" s="12"/>
      <c r="U98" s="12"/>
    </row>
    <row r="99" spans="1:21" x14ac:dyDescent="0.2">
      <c r="A99" s="159">
        <f t="shared" si="42"/>
        <v>23.125083333333329</v>
      </c>
      <c r="B99" s="166">
        <v>0.13</v>
      </c>
      <c r="C99" s="163"/>
      <c r="D99" s="18">
        <f t="shared" ref="D99" si="57">(B99+B101)/2</f>
        <v>0.28500000000000003</v>
      </c>
      <c r="E99" s="10"/>
      <c r="F99" s="163">
        <f t="shared" si="25"/>
        <v>2.7499999999999982</v>
      </c>
      <c r="G99" s="46">
        <f t="shared" si="20"/>
        <v>7.8649977156008969E-15</v>
      </c>
      <c r="H99" s="46">
        <f t="shared" si="26"/>
        <v>0.92083823097171436</v>
      </c>
      <c r="I99" s="46">
        <f t="shared" si="27"/>
        <v>0.92083823097172224</v>
      </c>
      <c r="J99" s="46">
        <f t="shared" si="21"/>
        <v>-9.5696524520325441E-2</v>
      </c>
      <c r="K99" s="46">
        <f t="shared" si="22"/>
        <v>0.82514170645139684</v>
      </c>
      <c r="L99" s="46">
        <f t="shared" si="23"/>
        <v>0.19944682396356361</v>
      </c>
      <c r="M99" s="46">
        <f t="shared" si="28"/>
        <v>1.0245885304149605</v>
      </c>
      <c r="O99" s="44"/>
      <c r="P99" s="12"/>
      <c r="Q99" s="12"/>
      <c r="R99" s="12"/>
      <c r="S99" s="44"/>
      <c r="T99" s="12"/>
      <c r="U99" s="12"/>
    </row>
    <row r="100" spans="1:21" x14ac:dyDescent="0.2">
      <c r="A100" s="159">
        <f t="shared" si="42"/>
        <v>23.373583333333329</v>
      </c>
      <c r="B100" s="166">
        <v>2.13</v>
      </c>
      <c r="C100" s="163">
        <f t="shared" si="43"/>
        <v>2.085</v>
      </c>
      <c r="D100" s="18"/>
      <c r="E100" s="10"/>
      <c r="F100" s="163">
        <f t="shared" si="25"/>
        <v>2.799999999999998</v>
      </c>
      <c r="G100" s="46">
        <f t="shared" si="20"/>
        <v>-0.17633557568773645</v>
      </c>
      <c r="H100" s="46">
        <f t="shared" si="26"/>
        <v>0.53388027691281614</v>
      </c>
      <c r="I100" s="46">
        <f t="shared" si="27"/>
        <v>0.3575447012250797</v>
      </c>
      <c r="J100" s="46">
        <f t="shared" si="21"/>
        <v>-8.1995709106866196E-2</v>
      </c>
      <c r="K100" s="46">
        <f t="shared" si="22"/>
        <v>0.27554899211821349</v>
      </c>
      <c r="L100" s="46">
        <f t="shared" si="23"/>
        <v>0.1567581715828269</v>
      </c>
      <c r="M100" s="46">
        <f t="shared" si="28"/>
        <v>0.43230716370104044</v>
      </c>
      <c r="O100" s="44"/>
      <c r="P100" s="12"/>
      <c r="Q100" s="12"/>
      <c r="R100" s="12"/>
      <c r="S100" s="44"/>
      <c r="T100" s="12"/>
      <c r="U100" s="12"/>
    </row>
    <row r="101" spans="1:21" x14ac:dyDescent="0.2">
      <c r="A101" s="159">
        <f t="shared" si="42"/>
        <v>23.622083333333329</v>
      </c>
      <c r="B101" s="166">
        <v>0.44</v>
      </c>
      <c r="C101" s="163"/>
      <c r="D101" s="18">
        <f t="shared" ref="D101" si="58">(B101+B103)/2</f>
        <v>0.30499999999999999</v>
      </c>
      <c r="E101" s="10"/>
      <c r="F101" s="163">
        <f t="shared" si="25"/>
        <v>2.8499999999999979</v>
      </c>
      <c r="G101" s="46">
        <f t="shared" si="20"/>
        <v>-0.28531695488854364</v>
      </c>
      <c r="H101" s="46">
        <f t="shared" si="26"/>
        <v>-4.3844704457426997E-2</v>
      </c>
      <c r="I101" s="46">
        <f t="shared" si="27"/>
        <v>-0.32916165934597064</v>
      </c>
      <c r="J101" s="46">
        <f t="shared" si="21"/>
        <v>-6.0224815302130891E-2</v>
      </c>
      <c r="K101" s="46">
        <f t="shared" si="22"/>
        <v>-0.3893864746481015</v>
      </c>
      <c r="L101" s="46">
        <f t="shared" si="23"/>
        <v>6.0075816573389285E-2</v>
      </c>
      <c r="M101" s="46">
        <f t="shared" si="28"/>
        <v>-0.32931065807471227</v>
      </c>
      <c r="O101" s="44"/>
      <c r="P101" s="12"/>
      <c r="Q101" s="12"/>
      <c r="R101" s="12"/>
      <c r="S101" s="44"/>
      <c r="T101" s="12"/>
      <c r="U101" s="12"/>
    </row>
    <row r="102" spans="1:21" x14ac:dyDescent="0.2">
      <c r="A102" s="160">
        <f t="shared" si="42"/>
        <v>23.870583333333329</v>
      </c>
      <c r="B102" s="167">
        <v>2.04</v>
      </c>
      <c r="C102" s="164">
        <f t="shared" si="43"/>
        <v>2.0750000000000002</v>
      </c>
      <c r="D102" s="30"/>
      <c r="E102" s="10"/>
      <c r="F102" s="163">
        <f t="shared" si="25"/>
        <v>2.8999999999999977</v>
      </c>
      <c r="G102" s="46">
        <f t="shared" si="20"/>
        <v>-0.2853169548885488</v>
      </c>
      <c r="H102" s="46">
        <f t="shared" si="26"/>
        <v>-0.60590301992074869</v>
      </c>
      <c r="I102" s="46">
        <f t="shared" si="27"/>
        <v>-0.89121997480929749</v>
      </c>
      <c r="J102" s="46">
        <f t="shared" si="21"/>
        <v>-3.252655059125608E-2</v>
      </c>
      <c r="K102" s="46">
        <f t="shared" si="22"/>
        <v>-0.92374652540055358</v>
      </c>
      <c r="L102" s="46">
        <f t="shared" si="23"/>
        <v>-5.7299021274342159E-2</v>
      </c>
      <c r="M102" s="46">
        <f t="shared" si="28"/>
        <v>-0.98104554667489574</v>
      </c>
      <c r="O102" s="44"/>
      <c r="P102" s="12"/>
      <c r="Q102" s="12"/>
      <c r="R102" s="12"/>
      <c r="S102" s="44"/>
      <c r="T102" s="12"/>
      <c r="U102" s="12"/>
    </row>
    <row r="103" spans="1:21" x14ac:dyDescent="0.2">
      <c r="A103" s="159">
        <f t="shared" si="42"/>
        <v>24.119083333333329</v>
      </c>
      <c r="B103" s="166">
        <v>0.17</v>
      </c>
      <c r="C103" s="163"/>
      <c r="D103" s="18">
        <f t="shared" ref="D103" si="59">(B103+B105)/2</f>
        <v>0.32</v>
      </c>
      <c r="E103" s="10"/>
      <c r="F103" s="163">
        <f t="shared" si="25"/>
        <v>2.9499999999999975</v>
      </c>
      <c r="G103" s="46">
        <f t="shared" si="20"/>
        <v>-0.17633557568775002</v>
      </c>
      <c r="H103" s="46">
        <f t="shared" si="26"/>
        <v>-0.95145901651656795</v>
      </c>
      <c r="I103" s="46">
        <f t="shared" si="27"/>
        <v>-1.127794592204318</v>
      </c>
      <c r="J103" s="46">
        <f t="shared" si="21"/>
        <v>-1.6269986919610364E-3</v>
      </c>
      <c r="K103" s="46">
        <f t="shared" si="22"/>
        <v>-1.129421590896279</v>
      </c>
      <c r="L103" s="46">
        <f t="shared" si="23"/>
        <v>-0.15493781420419983</v>
      </c>
      <c r="M103" s="46">
        <f t="shared" si="28"/>
        <v>-1.2843594051004787</v>
      </c>
      <c r="O103" s="44"/>
      <c r="P103" s="12"/>
      <c r="Q103" s="12"/>
      <c r="R103" s="12"/>
      <c r="S103" s="44"/>
      <c r="T103" s="12"/>
      <c r="U103" s="12"/>
    </row>
    <row r="104" spans="1:21" x14ac:dyDescent="0.2">
      <c r="A104" s="159">
        <f t="shared" si="42"/>
        <v>24.367583333333329</v>
      </c>
      <c r="B104" s="166">
        <v>2.11</v>
      </c>
      <c r="C104" s="163">
        <f t="shared" si="43"/>
        <v>2.0350000000000001</v>
      </c>
      <c r="D104" s="18"/>
      <c r="E104" s="10"/>
      <c r="F104" s="163">
        <f t="shared" si="25"/>
        <v>2.9999999999999973</v>
      </c>
      <c r="G104" s="46">
        <f t="shared" si="20"/>
        <v>-1.1099194480168606E-14</v>
      </c>
      <c r="H104" s="46">
        <f t="shared" si="26"/>
        <v>-0.95703802568927054</v>
      </c>
      <c r="I104" s="46">
        <f t="shared" si="27"/>
        <v>-0.95703802568928165</v>
      </c>
      <c r="J104" s="46">
        <f t="shared" si="21"/>
        <v>2.9432683623055112E-2</v>
      </c>
      <c r="K104" s="46">
        <f t="shared" si="22"/>
        <v>-0.92760534206622658</v>
      </c>
      <c r="L104" s="46">
        <f t="shared" si="23"/>
        <v>-0.19920990744872538</v>
      </c>
      <c r="M104" s="46">
        <f t="shared" si="28"/>
        <v>-1.1268152495149519</v>
      </c>
      <c r="O104" s="44"/>
      <c r="P104" s="12"/>
      <c r="Q104" s="12"/>
      <c r="R104" s="12"/>
      <c r="S104" s="44"/>
      <c r="T104" s="12"/>
      <c r="U104" s="12"/>
    </row>
    <row r="105" spans="1:21" x14ac:dyDescent="0.2">
      <c r="A105" s="159">
        <f t="shared" si="42"/>
        <v>24.616083333333329</v>
      </c>
      <c r="B105" s="166">
        <v>0.47</v>
      </c>
      <c r="C105" s="163"/>
      <c r="D105" s="18">
        <f t="shared" ref="D105" si="60">(B105+B107)/2</f>
        <v>0.36</v>
      </c>
      <c r="E105" s="10"/>
      <c r="F105" s="163">
        <f t="shared" si="25"/>
        <v>3.0499999999999972</v>
      </c>
      <c r="G105" s="46">
        <f t="shared" si="20"/>
        <v>0.17633557568773209</v>
      </c>
      <c r="H105" s="46">
        <f t="shared" si="26"/>
        <v>-0.62064654619663706</v>
      </c>
      <c r="I105" s="46">
        <f t="shared" si="27"/>
        <v>-0.444310970508905</v>
      </c>
      <c r="J105" s="46">
        <f t="shared" si="21"/>
        <v>5.7595579427034284E-2</v>
      </c>
      <c r="K105" s="46">
        <f t="shared" si="22"/>
        <v>-0.3867153910818707</v>
      </c>
      <c r="L105" s="46">
        <f t="shared" si="23"/>
        <v>-0.17486624436698966</v>
      </c>
      <c r="M105" s="46">
        <f t="shared" si="28"/>
        <v>-0.56158163544886042</v>
      </c>
      <c r="O105" s="44"/>
      <c r="P105" s="12"/>
      <c r="Q105" s="12"/>
      <c r="R105" s="12"/>
      <c r="S105" s="44"/>
      <c r="T105" s="12"/>
      <c r="U105" s="12"/>
    </row>
    <row r="106" spans="1:21" x14ac:dyDescent="0.2">
      <c r="A106" s="160">
        <f t="shared" si="42"/>
        <v>24.864583333333329</v>
      </c>
      <c r="B106" s="167">
        <v>1.96</v>
      </c>
      <c r="C106" s="164">
        <f t="shared" si="43"/>
        <v>2.0049999999999999</v>
      </c>
      <c r="D106" s="30"/>
      <c r="E106" s="10"/>
      <c r="F106" s="163">
        <f t="shared" si="25"/>
        <v>3.099999999999997</v>
      </c>
      <c r="G106" s="46">
        <f t="shared" si="20"/>
        <v>0.28531695488854264</v>
      </c>
      <c r="H106" s="46">
        <f t="shared" si="26"/>
        <v>-6.248456543425808E-2</v>
      </c>
      <c r="I106" s="46">
        <f t="shared" si="27"/>
        <v>0.22283238945428457</v>
      </c>
      <c r="J106" s="46">
        <f t="shared" si="21"/>
        <v>8.0089875666109991E-2</v>
      </c>
      <c r="K106" s="46">
        <f t="shared" si="22"/>
        <v>0.30292226512039455</v>
      </c>
      <c r="L106" s="46">
        <f t="shared" si="23"/>
        <v>-9.0291743538079394E-2</v>
      </c>
      <c r="M106" s="46">
        <f t="shared" si="28"/>
        <v>0.21263052158231516</v>
      </c>
      <c r="O106" s="44"/>
      <c r="P106" s="12"/>
      <c r="Q106" s="12"/>
      <c r="R106" s="12"/>
      <c r="S106" s="44"/>
      <c r="T106" s="12"/>
      <c r="U106" s="12"/>
    </row>
    <row r="107" spans="1:21" x14ac:dyDescent="0.2">
      <c r="A107" s="159">
        <f t="shared" si="42"/>
        <v>25.113083333333329</v>
      </c>
      <c r="B107" s="166">
        <v>0.25</v>
      </c>
      <c r="C107" s="163"/>
      <c r="D107" s="18">
        <f t="shared" ref="D107" si="61">(B107+B109)/2</f>
        <v>0.39</v>
      </c>
      <c r="E107" s="10"/>
      <c r="F107" s="163">
        <f t="shared" si="25"/>
        <v>3.1499999999999968</v>
      </c>
      <c r="G107" s="46">
        <f t="shared" si="20"/>
        <v>0.2853169548885498</v>
      </c>
      <c r="H107" s="46">
        <f t="shared" si="26"/>
        <v>0.51800450871628512</v>
      </c>
      <c r="I107" s="46">
        <f t="shared" si="27"/>
        <v>0.80332146360483492</v>
      </c>
      <c r="J107" s="46">
        <f t="shared" si="21"/>
        <v>9.470166705202715E-2</v>
      </c>
      <c r="K107" s="46">
        <f t="shared" si="22"/>
        <v>0.89802313065686201</v>
      </c>
      <c r="L107" s="46">
        <f t="shared" si="23"/>
        <v>2.5382798208608889E-2</v>
      </c>
      <c r="M107" s="46">
        <f t="shared" si="28"/>
        <v>0.92340592886547102</v>
      </c>
      <c r="O107" s="44"/>
      <c r="P107" s="12"/>
      <c r="Q107" s="12"/>
      <c r="R107" s="12"/>
      <c r="S107" s="44"/>
      <c r="T107" s="12"/>
      <c r="U107" s="12"/>
    </row>
    <row r="108" spans="1:21" x14ac:dyDescent="0.2">
      <c r="A108" s="159">
        <f t="shared" si="42"/>
        <v>25.361583333333328</v>
      </c>
      <c r="B108" s="166">
        <v>2.0499999999999998</v>
      </c>
      <c r="C108" s="163">
        <f t="shared" si="43"/>
        <v>1.9449999999999998</v>
      </c>
      <c r="D108" s="18"/>
      <c r="E108" s="10"/>
      <c r="F108" s="163">
        <f t="shared" si="25"/>
        <v>3.1999999999999966</v>
      </c>
      <c r="G108" s="46">
        <f t="shared" ref="G108:G171" si="62">$J$41*SIN($J$40*F108+$J$42)</f>
        <v>0.17633557568775265</v>
      </c>
      <c r="H108" s="46">
        <f t="shared" si="26"/>
        <v>0.91339931260628282</v>
      </c>
      <c r="I108" s="46">
        <f t="shared" si="27"/>
        <v>1.0897348882940354</v>
      </c>
      <c r="J108" s="46">
        <f t="shared" ref="J108:J171" si="63">$M$41*SIN($M$40*F108+$M$42)</f>
        <v>9.9992850259553623E-2</v>
      </c>
      <c r="K108" s="46">
        <f t="shared" ref="K108:K171" si="64">I108+J108</f>
        <v>1.1897277385535889</v>
      </c>
      <c r="L108" s="46">
        <f t="shared" ref="L108:L171" si="65">$P$41*SIN($P$40*F108+$P$42)</f>
        <v>0.13231450221662269</v>
      </c>
      <c r="M108" s="46">
        <f t="shared" si="28"/>
        <v>1.3220422407702119</v>
      </c>
      <c r="O108" s="44"/>
      <c r="P108" s="12"/>
      <c r="Q108" s="12"/>
      <c r="R108" s="12"/>
      <c r="S108" s="44"/>
      <c r="T108" s="12"/>
      <c r="U108" s="12"/>
    </row>
    <row r="109" spans="1:21" x14ac:dyDescent="0.2">
      <c r="A109" s="159">
        <f t="shared" si="42"/>
        <v>25.610083333333328</v>
      </c>
      <c r="B109" s="166">
        <v>0.53</v>
      </c>
      <c r="C109" s="163"/>
      <c r="D109" s="18">
        <f t="shared" ref="D109" si="66">(B109+B111)/2</f>
        <v>0.45</v>
      </c>
      <c r="E109" s="10"/>
      <c r="F109" s="163">
        <f t="shared" ref="F109:F172" si="67">F108+$G$38</f>
        <v>3.2499999999999964</v>
      </c>
      <c r="G109" s="46">
        <f t="shared" si="62"/>
        <v>1.4333391244736314E-14</v>
      </c>
      <c r="H109" s="46">
        <f t="shared" ref="H109:H172" si="68">$G$41*SIN($G$40*F109+$G$42)</f>
        <v>0.98241668854237008</v>
      </c>
      <c r="I109" s="46">
        <f t="shared" ref="I109:I172" si="69">G109+H109</f>
        <v>0.9824166885423844</v>
      </c>
      <c r="J109" s="46">
        <f t="shared" si="63"/>
        <v>9.5442663120370641E-2</v>
      </c>
      <c r="K109" s="46">
        <f t="shared" si="64"/>
        <v>1.077859351662755</v>
      </c>
      <c r="L109" s="46">
        <f t="shared" si="65"/>
        <v>0.1936718682873371</v>
      </c>
      <c r="M109" s="46">
        <f t="shared" si="28"/>
        <v>1.2715312199500921</v>
      </c>
      <c r="O109" s="44"/>
      <c r="P109" s="12"/>
      <c r="Q109" s="12"/>
      <c r="R109" s="12"/>
      <c r="S109" s="44"/>
      <c r="T109" s="12"/>
      <c r="U109" s="12"/>
    </row>
    <row r="110" spans="1:21" x14ac:dyDescent="0.2">
      <c r="A110" s="160">
        <f t="shared" si="42"/>
        <v>25.858583333333328</v>
      </c>
      <c r="B110" s="167">
        <v>1.84</v>
      </c>
      <c r="C110" s="164">
        <f t="shared" si="43"/>
        <v>1.895</v>
      </c>
      <c r="D110" s="30"/>
      <c r="E110" s="10"/>
      <c r="F110" s="163">
        <f t="shared" si="67"/>
        <v>3.2999999999999963</v>
      </c>
      <c r="G110" s="46">
        <f t="shared" si="62"/>
        <v>-0.17633557568772948</v>
      </c>
      <c r="H110" s="46">
        <f t="shared" si="68"/>
        <v>0.70039522794753173</v>
      </c>
      <c r="I110" s="46">
        <f t="shared" si="69"/>
        <v>0.52405965225980222</v>
      </c>
      <c r="J110" s="46">
        <f t="shared" si="63"/>
        <v>8.1498938421195488E-2</v>
      </c>
      <c r="K110" s="46">
        <f t="shared" si="64"/>
        <v>0.60555859068099771</v>
      </c>
      <c r="L110" s="46">
        <f t="shared" si="65"/>
        <v>0.18832099734390531</v>
      </c>
      <c r="M110" s="46">
        <f t="shared" ref="M110:M173" si="70">I110+L110+J110</f>
        <v>0.79387958802490299</v>
      </c>
      <c r="O110" s="44"/>
      <c r="P110" s="12"/>
      <c r="Q110" s="12"/>
      <c r="R110" s="12"/>
      <c r="S110" s="44"/>
      <c r="T110" s="12"/>
      <c r="U110" s="12"/>
    </row>
    <row r="111" spans="1:21" x14ac:dyDescent="0.2">
      <c r="A111" s="159">
        <f t="shared" si="42"/>
        <v>26.107083333333328</v>
      </c>
      <c r="B111" s="166">
        <v>0.37</v>
      </c>
      <c r="C111" s="163"/>
      <c r="D111" s="18">
        <f t="shared" ref="D111" si="71">(B111+B113)/2</f>
        <v>0.48</v>
      </c>
      <c r="E111" s="10"/>
      <c r="F111" s="163">
        <f t="shared" si="67"/>
        <v>3.3499999999999961</v>
      </c>
      <c r="G111" s="46">
        <f t="shared" si="62"/>
        <v>-0.28531695488854164</v>
      </c>
      <c r="H111" s="46">
        <f t="shared" si="68"/>
        <v>0.16810732868367009</v>
      </c>
      <c r="I111" s="46">
        <f t="shared" si="69"/>
        <v>-0.11720962620487155</v>
      </c>
      <c r="J111" s="46">
        <f t="shared" si="63"/>
        <v>5.9534027869384623E-2</v>
      </c>
      <c r="K111" s="46">
        <f t="shared" si="64"/>
        <v>-5.7675598335486924E-2</v>
      </c>
      <c r="L111" s="46">
        <f t="shared" si="65"/>
        <v>0.11810494057534658</v>
      </c>
      <c r="M111" s="46">
        <f t="shared" si="70"/>
        <v>6.0429342239859657E-2</v>
      </c>
      <c r="O111" s="44"/>
      <c r="P111" s="12"/>
      <c r="Q111" s="12"/>
      <c r="R111" s="12"/>
      <c r="S111" s="44"/>
      <c r="T111" s="12"/>
      <c r="U111" s="12"/>
    </row>
    <row r="112" spans="1:21" x14ac:dyDescent="0.2">
      <c r="A112" s="159">
        <f t="shared" si="42"/>
        <v>26.355583333333328</v>
      </c>
      <c r="B112" s="166">
        <v>1.95</v>
      </c>
      <c r="C112" s="163">
        <f t="shared" si="43"/>
        <v>1.825</v>
      </c>
      <c r="D112" s="18"/>
      <c r="E112" s="10"/>
      <c r="F112" s="163">
        <f t="shared" si="67"/>
        <v>3.3999999999999959</v>
      </c>
      <c r="G112" s="46">
        <f t="shared" si="62"/>
        <v>-0.2853169548885508</v>
      </c>
      <c r="H112" s="46">
        <f t="shared" si="68"/>
        <v>-0.42424897308360243</v>
      </c>
      <c r="I112" s="46">
        <f t="shared" si="69"/>
        <v>-0.70956592797215323</v>
      </c>
      <c r="J112" s="46">
        <f t="shared" si="63"/>
        <v>3.1709734221951315E-2</v>
      </c>
      <c r="K112" s="46">
        <f t="shared" si="64"/>
        <v>-0.6778561937502019</v>
      </c>
      <c r="L112" s="46">
        <f t="shared" si="65"/>
        <v>7.2088798489957214E-3</v>
      </c>
      <c r="M112" s="46">
        <f t="shared" si="70"/>
        <v>-0.67064731390120613</v>
      </c>
      <c r="O112" s="44"/>
      <c r="P112" s="12"/>
      <c r="Q112" s="12"/>
      <c r="R112" s="12"/>
      <c r="S112" s="44"/>
      <c r="T112" s="12"/>
      <c r="U112" s="12"/>
    </row>
    <row r="113" spans="1:21" x14ac:dyDescent="0.2">
      <c r="A113" s="159">
        <f t="shared" si="42"/>
        <v>26.604083333333328</v>
      </c>
      <c r="B113" s="166">
        <v>0.59</v>
      </c>
      <c r="C113" s="163"/>
      <c r="D113" s="18">
        <f t="shared" ref="D113" si="72">(B113+B115)/2</f>
        <v>0.55000000000000004</v>
      </c>
      <c r="E113" s="10"/>
      <c r="F113" s="163">
        <f t="shared" si="67"/>
        <v>3.4499999999999957</v>
      </c>
      <c r="G113" s="46">
        <f t="shared" si="62"/>
        <v>-0.17633557568775529</v>
      </c>
      <c r="H113" s="46">
        <f t="shared" si="68"/>
        <v>-0.86501189533320011</v>
      </c>
      <c r="I113" s="46">
        <f t="shared" si="69"/>
        <v>-1.0413474710209554</v>
      </c>
      <c r="J113" s="46">
        <f t="shared" si="63"/>
        <v>7.6454505784947656E-4</v>
      </c>
      <c r="K113" s="46">
        <f t="shared" si="64"/>
        <v>-1.0405829259631059</v>
      </c>
      <c r="L113" s="46">
        <f t="shared" si="65"/>
        <v>-0.106170203681988</v>
      </c>
      <c r="M113" s="46">
        <f t="shared" si="70"/>
        <v>-1.1467531296450939</v>
      </c>
      <c r="O113" s="44"/>
      <c r="P113" s="12"/>
      <c r="Q113" s="12"/>
      <c r="R113" s="12"/>
      <c r="S113" s="44"/>
      <c r="T113" s="12"/>
      <c r="U113" s="12"/>
    </row>
    <row r="114" spans="1:21" x14ac:dyDescent="0.2">
      <c r="A114" s="160">
        <f t="shared" si="42"/>
        <v>26.852583333333328</v>
      </c>
      <c r="B114" s="167">
        <v>1.7</v>
      </c>
      <c r="C114" s="164">
        <f t="shared" si="43"/>
        <v>1.7650000000000001</v>
      </c>
      <c r="D114" s="30"/>
      <c r="E114" s="10"/>
      <c r="F114" s="163">
        <f t="shared" si="67"/>
        <v>3.4999999999999956</v>
      </c>
      <c r="G114" s="46">
        <f t="shared" si="62"/>
        <v>-1.7567588009304024E-14</v>
      </c>
      <c r="H114" s="46">
        <f t="shared" si="68"/>
        <v>-0.99668726556481169</v>
      </c>
      <c r="I114" s="46">
        <f t="shared" si="69"/>
        <v>-0.99668726556482923</v>
      </c>
      <c r="J114" s="46">
        <f t="shared" si="63"/>
        <v>-3.0255891196834462E-2</v>
      </c>
      <c r="K114" s="46">
        <f t="shared" si="64"/>
        <v>-1.0269431567616636</v>
      </c>
      <c r="L114" s="46">
        <f t="shared" si="65"/>
        <v>-0.18298007778834563</v>
      </c>
      <c r="M114" s="46">
        <f t="shared" si="70"/>
        <v>-1.2099232345500093</v>
      </c>
      <c r="O114" s="44"/>
      <c r="P114" s="12"/>
      <c r="Q114" s="12"/>
      <c r="R114" s="12"/>
      <c r="S114" s="44"/>
      <c r="T114" s="12"/>
      <c r="U114" s="12"/>
    </row>
    <row r="115" spans="1:21" x14ac:dyDescent="0.2">
      <c r="A115" s="159">
        <f t="shared" si="42"/>
        <v>27.101083333333328</v>
      </c>
      <c r="B115" s="166">
        <v>0.51</v>
      </c>
      <c r="C115" s="163"/>
      <c r="D115" s="18">
        <f t="shared" ref="D115" si="73">(B115+B117)/2</f>
        <v>0.58499999999999996</v>
      </c>
      <c r="E115" s="10"/>
      <c r="F115" s="163">
        <f t="shared" si="67"/>
        <v>3.5499999999999954</v>
      </c>
      <c r="G115" s="46">
        <f t="shared" si="62"/>
        <v>0.17633557568772684</v>
      </c>
      <c r="H115" s="46">
        <f t="shared" si="68"/>
        <v>-0.7722246119114885</v>
      </c>
      <c r="I115" s="46">
        <f t="shared" si="69"/>
        <v>-0.59588903622376166</v>
      </c>
      <c r="J115" s="46">
        <f t="shared" si="63"/>
        <v>-5.8298520241653967E-2</v>
      </c>
      <c r="K115" s="46">
        <f t="shared" si="64"/>
        <v>-0.6541875564654156</v>
      </c>
      <c r="L115" s="46">
        <f t="shared" si="65"/>
        <v>-0.19676438960776188</v>
      </c>
      <c r="M115" s="46">
        <f t="shared" si="70"/>
        <v>-0.85095194607317748</v>
      </c>
      <c r="O115" s="44"/>
      <c r="P115" s="12"/>
      <c r="Q115" s="12"/>
      <c r="R115" s="12"/>
      <c r="S115" s="44"/>
      <c r="T115" s="12"/>
      <c r="U115" s="12"/>
    </row>
    <row r="116" spans="1:21" x14ac:dyDescent="0.2">
      <c r="A116" s="159">
        <f t="shared" si="42"/>
        <v>27.349583333333328</v>
      </c>
      <c r="B116" s="166">
        <v>1.83</v>
      </c>
      <c r="C116" s="163">
        <f t="shared" si="43"/>
        <v>1.6950000000000001</v>
      </c>
      <c r="D116" s="18"/>
      <c r="E116" s="10"/>
      <c r="F116" s="163">
        <f t="shared" si="67"/>
        <v>3.5999999999999952</v>
      </c>
      <c r="G116" s="46">
        <f t="shared" si="62"/>
        <v>0.28531695488854064</v>
      </c>
      <c r="H116" s="46">
        <f t="shared" si="68"/>
        <v>-0.27182931942223976</v>
      </c>
      <c r="I116" s="46">
        <f t="shared" si="69"/>
        <v>1.3487635466300885E-2</v>
      </c>
      <c r="J116" s="46">
        <f t="shared" si="63"/>
        <v>-8.0603365766211868E-2</v>
      </c>
      <c r="K116" s="46">
        <f t="shared" si="64"/>
        <v>-6.7115730299910983E-2</v>
      </c>
      <c r="L116" s="46">
        <f t="shared" si="65"/>
        <v>-0.14277527798694695</v>
      </c>
      <c r="M116" s="46">
        <f t="shared" si="70"/>
        <v>-0.20989100828685792</v>
      </c>
      <c r="O116" s="44"/>
      <c r="P116" s="12"/>
      <c r="Q116" s="12"/>
      <c r="R116" s="12"/>
      <c r="S116" s="44"/>
      <c r="T116" s="12"/>
      <c r="U116" s="12"/>
    </row>
    <row r="117" spans="1:21" x14ac:dyDescent="0.2">
      <c r="A117" s="159">
        <f t="shared" si="42"/>
        <v>27.598083333333328</v>
      </c>
      <c r="B117" s="166">
        <v>0.66</v>
      </c>
      <c r="C117" s="163"/>
      <c r="D117" s="18">
        <f t="shared" ref="D117" si="74">(B117+B119)/2</f>
        <v>0.66500000000000004</v>
      </c>
      <c r="E117" s="10"/>
      <c r="F117" s="163">
        <f t="shared" si="67"/>
        <v>3.649999999999995</v>
      </c>
      <c r="G117" s="46">
        <f t="shared" si="62"/>
        <v>0.2853169548885518</v>
      </c>
      <c r="H117" s="46">
        <f t="shared" si="68"/>
        <v>0.3256964973525453</v>
      </c>
      <c r="I117" s="46">
        <f t="shared" si="69"/>
        <v>0.61101345224109704</v>
      </c>
      <c r="J117" s="46">
        <f t="shared" si="63"/>
        <v>-9.4975168361825138E-2</v>
      </c>
      <c r="K117" s="46">
        <f t="shared" si="64"/>
        <v>0.51603828387927186</v>
      </c>
      <c r="L117" s="46">
        <f t="shared" si="65"/>
        <v>-3.9608724293939246E-2</v>
      </c>
      <c r="M117" s="46">
        <f t="shared" si="70"/>
        <v>0.47642955958533267</v>
      </c>
      <c r="O117" s="44"/>
      <c r="P117" s="12"/>
      <c r="Q117" s="12"/>
      <c r="R117" s="12"/>
      <c r="S117" s="44"/>
      <c r="T117" s="12"/>
      <c r="U117" s="12"/>
    </row>
    <row r="118" spans="1:21" x14ac:dyDescent="0.2">
      <c r="A118" s="160">
        <f t="shared" si="42"/>
        <v>27.846583333333328</v>
      </c>
      <c r="B118" s="167">
        <v>1.56</v>
      </c>
      <c r="C118" s="164">
        <f t="shared" si="43"/>
        <v>1.635</v>
      </c>
      <c r="D118" s="30"/>
      <c r="E118" s="10"/>
      <c r="F118" s="163">
        <f t="shared" si="67"/>
        <v>3.6999999999999948</v>
      </c>
      <c r="G118" s="46">
        <f t="shared" si="62"/>
        <v>0.1763355756877579</v>
      </c>
      <c r="H118" s="46">
        <f t="shared" si="68"/>
        <v>0.80684387631549725</v>
      </c>
      <c r="I118" s="46">
        <f t="shared" si="69"/>
        <v>0.98317945200325518</v>
      </c>
      <c r="J118" s="46">
        <f t="shared" si="63"/>
        <v>-9.9999444577666075E-2</v>
      </c>
      <c r="K118" s="46">
        <f t="shared" si="64"/>
        <v>0.88318000742558911</v>
      </c>
      <c r="L118" s="46">
        <f t="shared" si="65"/>
        <v>7.7200637677800943E-2</v>
      </c>
      <c r="M118" s="46">
        <f t="shared" si="70"/>
        <v>0.96038064510339016</v>
      </c>
      <c r="O118" s="44"/>
      <c r="P118" s="12"/>
      <c r="Q118" s="12"/>
      <c r="R118" s="12"/>
      <c r="S118" s="44"/>
      <c r="T118" s="12"/>
      <c r="U118" s="12"/>
    </row>
    <row r="119" spans="1:21" x14ac:dyDescent="0.2">
      <c r="A119" s="159">
        <f t="shared" si="42"/>
        <v>28.095083333333328</v>
      </c>
      <c r="B119" s="166">
        <v>0.67</v>
      </c>
      <c r="C119" s="163"/>
      <c r="D119" s="18">
        <f t="shared" ref="D119" si="75">(B119+B121)/2</f>
        <v>0.69500000000000006</v>
      </c>
      <c r="E119" s="10"/>
      <c r="F119" s="163">
        <f t="shared" si="67"/>
        <v>3.7499999999999947</v>
      </c>
      <c r="G119" s="46">
        <f t="shared" si="62"/>
        <v>2.0801784773871735E-14</v>
      </c>
      <c r="H119" s="46">
        <f t="shared" si="68"/>
        <v>0.99968840078996013</v>
      </c>
      <c r="I119" s="46">
        <f t="shared" si="69"/>
        <v>0.99968840078998089</v>
      </c>
      <c r="J119" s="46">
        <f t="shared" si="63"/>
        <v>-9.518170142912713E-2</v>
      </c>
      <c r="K119" s="46">
        <f t="shared" si="64"/>
        <v>0.90450669936085371</v>
      </c>
      <c r="L119" s="46">
        <f t="shared" si="65"/>
        <v>0.16741905238706492</v>
      </c>
      <c r="M119" s="46">
        <f t="shared" si="70"/>
        <v>1.0719257517479186</v>
      </c>
      <c r="O119" s="44"/>
      <c r="P119" s="12"/>
      <c r="Q119" s="12"/>
      <c r="R119" s="12"/>
      <c r="S119" s="44"/>
      <c r="T119" s="12"/>
      <c r="U119" s="12"/>
    </row>
    <row r="120" spans="1:21" x14ac:dyDescent="0.2">
      <c r="A120" s="159">
        <f t="shared" si="42"/>
        <v>28.343583333333328</v>
      </c>
      <c r="B120" s="166">
        <v>1.71</v>
      </c>
      <c r="C120" s="163">
        <f t="shared" si="43"/>
        <v>1.575</v>
      </c>
      <c r="D120" s="18"/>
      <c r="E120" s="10"/>
      <c r="F120" s="163">
        <f t="shared" si="67"/>
        <v>3.7999999999999945</v>
      </c>
      <c r="G120" s="46">
        <f t="shared" si="62"/>
        <v>-0.17633557568772426</v>
      </c>
      <c r="H120" s="46">
        <f t="shared" si="68"/>
        <v>0.83532253053115968</v>
      </c>
      <c r="I120" s="46">
        <f t="shared" si="69"/>
        <v>0.65898695484343539</v>
      </c>
      <c r="J120" s="46">
        <f t="shared" si="63"/>
        <v>-8.099610476343666E-2</v>
      </c>
      <c r="K120" s="46">
        <f t="shared" si="64"/>
        <v>0.57799085007999873</v>
      </c>
      <c r="L120" s="46">
        <f t="shared" si="65"/>
        <v>0.19997173625951559</v>
      </c>
      <c r="M120" s="46">
        <f t="shared" si="70"/>
        <v>0.77796258633951432</v>
      </c>
      <c r="O120" s="44"/>
      <c r="P120" s="12"/>
      <c r="Q120" s="12"/>
      <c r="R120" s="12"/>
      <c r="S120" s="44"/>
      <c r="T120" s="12"/>
      <c r="U120" s="12"/>
    </row>
    <row r="121" spans="1:21" x14ac:dyDescent="0.2">
      <c r="A121" s="159">
        <f t="shared" si="42"/>
        <v>28.592083333333328</v>
      </c>
      <c r="B121" s="166">
        <v>0.72</v>
      </c>
      <c r="C121" s="163"/>
      <c r="D121" s="18">
        <f t="shared" ref="D121" si="76">(B121+B123)/2</f>
        <v>0.77</v>
      </c>
      <c r="E121" s="10"/>
      <c r="F121" s="163">
        <f t="shared" si="67"/>
        <v>3.8499999999999943</v>
      </c>
      <c r="G121" s="46">
        <f t="shared" si="62"/>
        <v>-0.28531695488853898</v>
      </c>
      <c r="H121" s="46">
        <f t="shared" si="68"/>
        <v>0.3724777636233228</v>
      </c>
      <c r="I121" s="46">
        <f t="shared" si="69"/>
        <v>8.7160808734783823E-2</v>
      </c>
      <c r="J121" s="46">
        <f t="shared" si="63"/>
        <v>-5.883881150595216E-2</v>
      </c>
      <c r="K121" s="46">
        <f t="shared" si="64"/>
        <v>2.8321997228831663E-2</v>
      </c>
      <c r="L121" s="46">
        <f t="shared" si="65"/>
        <v>0.16364625988858572</v>
      </c>
      <c r="M121" s="46">
        <f t="shared" si="70"/>
        <v>0.19196825711741738</v>
      </c>
      <c r="O121" s="44"/>
      <c r="P121" s="12"/>
      <c r="Q121" s="12"/>
      <c r="R121" s="12"/>
      <c r="S121" s="44"/>
      <c r="T121" s="12"/>
      <c r="U121" s="12"/>
    </row>
    <row r="122" spans="1:21" x14ac:dyDescent="0.2">
      <c r="A122" s="160">
        <f t="shared" si="42"/>
        <v>28.840583333333328</v>
      </c>
      <c r="B122" s="167">
        <v>1.44</v>
      </c>
      <c r="C122" s="164">
        <f t="shared" si="43"/>
        <v>1.5249999999999999</v>
      </c>
      <c r="D122" s="30"/>
      <c r="E122" s="10"/>
      <c r="F122" s="163">
        <f t="shared" si="67"/>
        <v>3.8999999999999941</v>
      </c>
      <c r="G122" s="46">
        <f t="shared" si="62"/>
        <v>-0.2853169548885528</v>
      </c>
      <c r="H122" s="46">
        <f t="shared" si="68"/>
        <v>-0.22346140436800424</v>
      </c>
      <c r="I122" s="46">
        <f t="shared" si="69"/>
        <v>-0.50877835925655701</v>
      </c>
      <c r="J122" s="46">
        <f t="shared" si="63"/>
        <v>-3.0890558861999141E-2</v>
      </c>
      <c r="K122" s="46">
        <f t="shared" si="64"/>
        <v>-0.53966891811855611</v>
      </c>
      <c r="L122" s="46">
        <f t="shared" si="65"/>
        <v>7.0954551355686749E-2</v>
      </c>
      <c r="M122" s="46">
        <f t="shared" si="70"/>
        <v>-0.46871436676286943</v>
      </c>
      <c r="O122" s="44"/>
      <c r="P122" s="12"/>
      <c r="Q122" s="12"/>
      <c r="R122" s="12"/>
      <c r="S122" s="44"/>
      <c r="T122" s="12"/>
      <c r="U122" s="12"/>
    </row>
    <row r="123" spans="1:21" x14ac:dyDescent="0.2">
      <c r="A123" s="159">
        <f t="shared" si="42"/>
        <v>29.089083333333328</v>
      </c>
      <c r="B123" s="166">
        <v>0.82</v>
      </c>
      <c r="C123" s="163"/>
      <c r="D123" s="18">
        <f t="shared" ref="D123" si="77">(B123+B125)/2</f>
        <v>0.78499999999999992</v>
      </c>
      <c r="E123" s="10"/>
      <c r="F123" s="163">
        <f t="shared" si="67"/>
        <v>3.949999999999994</v>
      </c>
      <c r="G123" s="46">
        <f t="shared" si="62"/>
        <v>-0.17633557568776051</v>
      </c>
      <c r="H123" s="46">
        <f t="shared" si="68"/>
        <v>-0.73955295544303157</v>
      </c>
      <c r="I123" s="46">
        <f t="shared" si="69"/>
        <v>-0.91588853113079205</v>
      </c>
      <c r="J123" s="46">
        <f t="shared" si="63"/>
        <v>9.7965453264847261E-5</v>
      </c>
      <c r="K123" s="46">
        <f t="shared" si="64"/>
        <v>-0.91579056567752726</v>
      </c>
      <c r="L123" s="46">
        <f t="shared" si="65"/>
        <v>-4.6176705733872857E-2</v>
      </c>
      <c r="M123" s="46">
        <f t="shared" si="70"/>
        <v>-0.96196727141140015</v>
      </c>
      <c r="O123" s="44"/>
      <c r="P123" s="12"/>
      <c r="Q123" s="12"/>
      <c r="R123" s="12"/>
      <c r="S123" s="44"/>
      <c r="T123" s="12"/>
      <c r="U123" s="12"/>
    </row>
    <row r="124" spans="1:21" x14ac:dyDescent="0.2">
      <c r="A124" s="159">
        <f t="shared" si="42"/>
        <v>29.337583333333328</v>
      </c>
      <c r="B124" s="166">
        <v>1.61</v>
      </c>
      <c r="C124" s="163">
        <f t="shared" si="43"/>
        <v>1.5</v>
      </c>
      <c r="D124" s="18"/>
      <c r="E124" s="10"/>
      <c r="F124" s="163">
        <f t="shared" si="67"/>
        <v>3.9999999999999938</v>
      </c>
      <c r="G124" s="46">
        <f t="shared" si="62"/>
        <v>-2.4035981538439442E-14</v>
      </c>
      <c r="H124" s="46">
        <f t="shared" si="68"/>
        <v>-0.9913861606862906</v>
      </c>
      <c r="I124" s="46">
        <f t="shared" si="69"/>
        <v>-0.99138616068631458</v>
      </c>
      <c r="J124" s="46">
        <f t="shared" si="63"/>
        <v>3.1076847936095216E-2</v>
      </c>
      <c r="K124" s="46">
        <f t="shared" si="64"/>
        <v>-0.96030931275021936</v>
      </c>
      <c r="L124" s="46">
        <f t="shared" si="65"/>
        <v>-0.14740288245286695</v>
      </c>
      <c r="M124" s="46">
        <f t="shared" si="70"/>
        <v>-1.1077121952030864</v>
      </c>
      <c r="O124" s="44"/>
      <c r="P124" s="12"/>
      <c r="Q124" s="12"/>
      <c r="R124" s="12"/>
      <c r="S124" s="44"/>
      <c r="T124" s="12"/>
      <c r="U124" s="12"/>
    </row>
    <row r="125" spans="1:21" x14ac:dyDescent="0.2">
      <c r="A125" s="160">
        <f t="shared" si="42"/>
        <v>29.586083333333328</v>
      </c>
      <c r="B125" s="167">
        <v>0.75</v>
      </c>
      <c r="C125" s="164"/>
      <c r="D125" s="30">
        <f t="shared" ref="D125" si="78">(B125+B127)/2</f>
        <v>0.83000000000000007</v>
      </c>
      <c r="E125" s="10"/>
      <c r="F125" s="163">
        <f t="shared" si="67"/>
        <v>4.0499999999999936</v>
      </c>
      <c r="G125" s="46">
        <f t="shared" si="62"/>
        <v>0.17633557568772162</v>
      </c>
      <c r="H125" s="46">
        <f t="shared" si="68"/>
        <v>-0.88897554204202145</v>
      </c>
      <c r="I125" s="46">
        <f t="shared" si="69"/>
        <v>-0.71263996635429983</v>
      </c>
      <c r="J125" s="46">
        <f t="shared" si="63"/>
        <v>5.8997124039033289E-2</v>
      </c>
      <c r="K125" s="46">
        <f t="shared" si="64"/>
        <v>-0.65364284231526648</v>
      </c>
      <c r="L125" s="46">
        <f t="shared" si="65"/>
        <v>-0.19785768743786364</v>
      </c>
      <c r="M125" s="46">
        <f t="shared" si="70"/>
        <v>-0.85150052975313018</v>
      </c>
      <c r="O125" s="44"/>
      <c r="P125" s="12"/>
      <c r="Q125" s="12"/>
      <c r="R125" s="12"/>
      <c r="S125" s="44"/>
      <c r="T125" s="12"/>
      <c r="U125" s="12"/>
    </row>
    <row r="126" spans="1:21" x14ac:dyDescent="0.2">
      <c r="A126" s="159">
        <f t="shared" si="42"/>
        <v>29.834583333333327</v>
      </c>
      <c r="B126" s="166">
        <v>1.39</v>
      </c>
      <c r="C126" s="163">
        <f t="shared" si="43"/>
        <v>1.4750000000000001</v>
      </c>
      <c r="D126" s="18"/>
      <c r="E126" s="10"/>
      <c r="F126" s="163">
        <f t="shared" si="67"/>
        <v>4.0999999999999934</v>
      </c>
      <c r="G126" s="46">
        <f t="shared" si="62"/>
        <v>0.28531695488853798</v>
      </c>
      <c r="H126" s="46">
        <f t="shared" si="68"/>
        <v>-0.46891463953918228</v>
      </c>
      <c r="I126" s="46">
        <f t="shared" si="69"/>
        <v>-0.1835976846506443</v>
      </c>
      <c r="J126" s="46">
        <f t="shared" si="63"/>
        <v>8.1110859518799094E-2</v>
      </c>
      <c r="K126" s="46">
        <f t="shared" si="64"/>
        <v>-0.10248682513184521</v>
      </c>
      <c r="L126" s="46">
        <f t="shared" si="65"/>
        <v>-0.18016249404987081</v>
      </c>
      <c r="M126" s="46">
        <f t="shared" si="70"/>
        <v>-0.28264931918171604</v>
      </c>
      <c r="O126" s="44"/>
      <c r="P126" s="12"/>
      <c r="Q126" s="12"/>
      <c r="R126" s="12"/>
      <c r="S126" s="44"/>
      <c r="T126" s="12"/>
      <c r="U126" s="12"/>
    </row>
    <row r="127" spans="1:21" x14ac:dyDescent="0.2">
      <c r="A127" s="159">
        <f t="shared" si="42"/>
        <v>30.083083333333327</v>
      </c>
      <c r="B127" s="166">
        <v>0.91</v>
      </c>
      <c r="C127" s="163"/>
      <c r="D127" s="18">
        <f t="shared" ref="D127" si="79">(B127+B129)/2</f>
        <v>0.81499999999999995</v>
      </c>
      <c r="E127" s="10"/>
      <c r="F127" s="163">
        <f t="shared" si="67"/>
        <v>4.1499999999999932</v>
      </c>
      <c r="G127" s="46">
        <f t="shared" si="62"/>
        <v>0.2853169548885538</v>
      </c>
      <c r="H127" s="46">
        <f t="shared" si="68"/>
        <v>0.11869965595455133</v>
      </c>
      <c r="I127" s="46">
        <f t="shared" si="69"/>
        <v>0.40401661084310514</v>
      </c>
      <c r="J127" s="46">
        <f t="shared" si="63"/>
        <v>9.5241604158795762E-2</v>
      </c>
      <c r="K127" s="46">
        <f t="shared" si="64"/>
        <v>0.49925821500190093</v>
      </c>
      <c r="L127" s="46">
        <f t="shared" si="65"/>
        <v>-0.10041222544409899</v>
      </c>
      <c r="M127" s="46">
        <f t="shared" si="70"/>
        <v>0.39884598955780193</v>
      </c>
      <c r="O127" s="44"/>
      <c r="P127" s="12"/>
      <c r="Q127" s="12"/>
      <c r="R127" s="12"/>
      <c r="S127" s="44"/>
      <c r="T127" s="12"/>
      <c r="U127" s="12"/>
    </row>
    <row r="128" spans="1:21" x14ac:dyDescent="0.2">
      <c r="A128" s="159">
        <f t="shared" si="42"/>
        <v>30.331583333333327</v>
      </c>
      <c r="B128" s="166">
        <v>1.56</v>
      </c>
      <c r="C128" s="163"/>
      <c r="D128" s="18"/>
      <c r="E128" s="10"/>
      <c r="F128" s="163">
        <f t="shared" si="67"/>
        <v>4.1999999999999931</v>
      </c>
      <c r="G128" s="46">
        <f t="shared" si="62"/>
        <v>0.17633557568776312</v>
      </c>
      <c r="H128" s="46">
        <f t="shared" si="68"/>
        <v>0.66389998433140307</v>
      </c>
      <c r="I128" s="46">
        <f t="shared" si="69"/>
        <v>0.84023556001916622</v>
      </c>
      <c r="J128" s="46">
        <f t="shared" si="63"/>
        <v>9.9998599610641281E-2</v>
      </c>
      <c r="K128" s="46">
        <f t="shared" si="64"/>
        <v>0.9402341596298075</v>
      </c>
      <c r="L128" s="46">
        <f t="shared" si="65"/>
        <v>1.3923977573711497E-2</v>
      </c>
      <c r="M128" s="46">
        <f t="shared" si="70"/>
        <v>0.95415813720351894</v>
      </c>
      <c r="O128" s="44"/>
      <c r="P128" s="12"/>
      <c r="Q128" s="12"/>
      <c r="R128" s="12"/>
      <c r="S128" s="44"/>
      <c r="T128" s="12"/>
      <c r="U128" s="12"/>
    </row>
    <row r="129" spans="1:21" ht="13.5" thickBot="1" x14ac:dyDescent="0.25">
      <c r="A129" s="161">
        <f t="shared" si="42"/>
        <v>30.580083333333327</v>
      </c>
      <c r="B129" s="170">
        <v>0.72</v>
      </c>
      <c r="C129" s="165"/>
      <c r="D129" s="38"/>
      <c r="E129" s="10"/>
      <c r="F129" s="163">
        <f t="shared" si="67"/>
        <v>4.2499999999999929</v>
      </c>
      <c r="G129" s="46">
        <f t="shared" si="62"/>
        <v>2.7270178303007153E-14</v>
      </c>
      <c r="H129" s="46">
        <f t="shared" si="68"/>
        <v>0.97187441784038953</v>
      </c>
      <c r="I129" s="46">
        <f t="shared" si="69"/>
        <v>0.97187441784041684</v>
      </c>
      <c r="J129" s="46">
        <f t="shared" si="63"/>
        <v>9.4913658860387107E-2</v>
      </c>
      <c r="K129" s="46">
        <f t="shared" si="64"/>
        <v>1.066788076700804</v>
      </c>
      <c r="L129" s="46">
        <f t="shared" si="65"/>
        <v>0.12346421303887389</v>
      </c>
      <c r="M129" s="46">
        <f t="shared" si="70"/>
        <v>1.1902522897396779</v>
      </c>
      <c r="O129" s="44"/>
      <c r="P129" s="12"/>
      <c r="Q129" s="12"/>
      <c r="R129" s="12"/>
      <c r="S129" s="44"/>
      <c r="T129" s="12"/>
      <c r="U129" s="12"/>
    </row>
    <row r="130" spans="1:21" x14ac:dyDescent="0.2">
      <c r="A130" s="37"/>
      <c r="B130" s="5"/>
      <c r="C130" s="22"/>
      <c r="D130" s="22"/>
      <c r="E130" s="10"/>
      <c r="F130" s="163">
        <f t="shared" si="67"/>
        <v>4.2999999999999927</v>
      </c>
      <c r="G130" s="46">
        <f t="shared" si="62"/>
        <v>-0.17633557568771899</v>
      </c>
      <c r="H130" s="46">
        <f t="shared" si="68"/>
        <v>0.93257699728605103</v>
      </c>
      <c r="I130" s="46">
        <f t="shared" si="69"/>
        <v>0.75624142159833208</v>
      </c>
      <c r="J130" s="46">
        <f t="shared" si="63"/>
        <v>8.0487245541027291E-2</v>
      </c>
      <c r="K130" s="46">
        <f t="shared" si="64"/>
        <v>0.83672866713935934</v>
      </c>
      <c r="L130" s="46">
        <f t="shared" si="65"/>
        <v>0.19047849954203755</v>
      </c>
      <c r="M130" s="46">
        <f t="shared" si="70"/>
        <v>1.0272071666813969</v>
      </c>
      <c r="O130" s="44"/>
      <c r="P130" s="12"/>
      <c r="Q130" s="12"/>
      <c r="R130" s="12"/>
      <c r="S130" s="44"/>
      <c r="T130" s="12"/>
      <c r="U130" s="12"/>
    </row>
    <row r="131" spans="1:21" x14ac:dyDescent="0.2">
      <c r="A131" s="37"/>
      <c r="B131" s="5"/>
      <c r="C131" s="22"/>
      <c r="D131" s="22"/>
      <c r="E131" s="10"/>
      <c r="F131" s="163">
        <f t="shared" si="67"/>
        <v>4.3499999999999925</v>
      </c>
      <c r="G131" s="46">
        <f t="shared" si="62"/>
        <v>-0.28531695488853698</v>
      </c>
      <c r="H131" s="46">
        <f t="shared" si="68"/>
        <v>0.56004954519740946</v>
      </c>
      <c r="I131" s="46">
        <f t="shared" si="69"/>
        <v>0.27473259030887248</v>
      </c>
      <c r="J131" s="46">
        <f t="shared" si="63"/>
        <v>5.8139217931248391E-2</v>
      </c>
      <c r="K131" s="46">
        <f t="shared" si="64"/>
        <v>0.33287180824012086</v>
      </c>
      <c r="L131" s="46">
        <f t="shared" si="65"/>
        <v>0.19188447129141636</v>
      </c>
      <c r="M131" s="46">
        <f t="shared" si="70"/>
        <v>0.52475627953153725</v>
      </c>
      <c r="O131" s="44"/>
      <c r="P131" s="12"/>
      <c r="Q131" s="12"/>
      <c r="R131" s="12"/>
      <c r="S131" s="44"/>
      <c r="T131" s="12"/>
      <c r="U131" s="12"/>
    </row>
    <row r="132" spans="1:21" x14ac:dyDescent="0.2">
      <c r="A132" s="37"/>
      <c r="B132" s="33"/>
      <c r="E132" s="10"/>
      <c r="F132" s="163">
        <f t="shared" si="67"/>
        <v>4.3999999999999924</v>
      </c>
      <c r="G132" s="46">
        <f t="shared" si="62"/>
        <v>-0.28531695488855546</v>
      </c>
      <c r="H132" s="46">
        <f t="shared" si="68"/>
        <v>-1.2595782573355831E-2</v>
      </c>
      <c r="I132" s="46">
        <f t="shared" si="69"/>
        <v>-0.29791273746191127</v>
      </c>
      <c r="J132" s="46">
        <f t="shared" si="63"/>
        <v>3.006908545252885E-2</v>
      </c>
      <c r="K132" s="46">
        <f t="shared" si="64"/>
        <v>-0.26784365200938243</v>
      </c>
      <c r="L132" s="46">
        <f t="shared" si="65"/>
        <v>0.12719785611303816</v>
      </c>
      <c r="M132" s="46">
        <f t="shared" si="70"/>
        <v>-0.14064579589634427</v>
      </c>
      <c r="O132" s="44"/>
      <c r="P132" s="12"/>
      <c r="Q132" s="12"/>
      <c r="R132" s="12"/>
      <c r="S132" s="44"/>
      <c r="T132" s="12"/>
      <c r="U132" s="12"/>
    </row>
    <row r="133" spans="1:21" x14ac:dyDescent="0.2">
      <c r="A133" s="37"/>
      <c r="B133" s="33"/>
      <c r="E133" s="10"/>
      <c r="F133" s="163">
        <f t="shared" si="67"/>
        <v>4.4499999999999922</v>
      </c>
      <c r="G133" s="46">
        <f t="shared" si="62"/>
        <v>-0.17633557568776576</v>
      </c>
      <c r="H133" s="46">
        <f t="shared" si="68"/>
        <v>-0.58074036344994739</v>
      </c>
      <c r="I133" s="46">
        <f t="shared" si="69"/>
        <v>-0.75707593913771309</v>
      </c>
      <c r="J133" s="46">
        <f t="shared" si="63"/>
        <v>-9.6046867640928776E-4</v>
      </c>
      <c r="K133" s="46">
        <f t="shared" si="64"/>
        <v>-0.7580364078141224</v>
      </c>
      <c r="L133" s="46">
        <f t="shared" si="65"/>
        <v>1.8699277905052505E-2</v>
      </c>
      <c r="M133" s="46">
        <f t="shared" si="70"/>
        <v>-0.73933712990906986</v>
      </c>
      <c r="O133" s="44"/>
      <c r="P133" s="12"/>
      <c r="Q133" s="12"/>
      <c r="R133" s="12"/>
      <c r="S133" s="44"/>
      <c r="T133" s="12"/>
      <c r="U133" s="12"/>
    </row>
    <row r="134" spans="1:21" x14ac:dyDescent="0.2">
      <c r="A134" s="37"/>
      <c r="B134" s="33"/>
      <c r="F134" s="163">
        <f t="shared" si="67"/>
        <v>4.499999999999992</v>
      </c>
      <c r="G134" s="46">
        <f t="shared" si="62"/>
        <v>-3.0504375067574864E-14</v>
      </c>
      <c r="H134" s="46">
        <f t="shared" si="68"/>
        <v>-0.94137378954913897</v>
      </c>
      <c r="I134" s="46">
        <f t="shared" si="69"/>
        <v>-0.9413737895491695</v>
      </c>
      <c r="J134" s="46">
        <f t="shared" si="63"/>
        <v>-3.1895492767185472E-2</v>
      </c>
      <c r="K134" s="46">
        <f t="shared" si="64"/>
        <v>-0.97326928231635501</v>
      </c>
      <c r="L134" s="46">
        <f t="shared" si="65"/>
        <v>-9.6240069804020181E-2</v>
      </c>
      <c r="M134" s="46">
        <f t="shared" si="70"/>
        <v>-1.0695093521203751</v>
      </c>
      <c r="O134" s="44"/>
      <c r="P134" s="12"/>
      <c r="Q134" s="12"/>
      <c r="R134" s="12"/>
      <c r="S134" s="44"/>
      <c r="T134" s="12"/>
      <c r="U134" s="12"/>
    </row>
    <row r="135" spans="1:21" x14ac:dyDescent="0.2">
      <c r="B135" s="33"/>
      <c r="F135" s="163">
        <f t="shared" si="67"/>
        <v>4.5499999999999918</v>
      </c>
      <c r="G135" s="46">
        <f t="shared" si="62"/>
        <v>0.17633557568771638</v>
      </c>
      <c r="H135" s="46">
        <f t="shared" si="68"/>
        <v>-0.96563389903219499</v>
      </c>
      <c r="I135" s="46">
        <f t="shared" si="69"/>
        <v>-0.78929832334447858</v>
      </c>
      <c r="J135" s="46">
        <f t="shared" si="63"/>
        <v>-5.969133884775514E-2</v>
      </c>
      <c r="K135" s="46">
        <f t="shared" si="64"/>
        <v>-0.84898966219223371</v>
      </c>
      <c r="L135" s="46">
        <f t="shared" si="65"/>
        <v>-0.1780305382075055</v>
      </c>
      <c r="M135" s="46">
        <f t="shared" si="70"/>
        <v>-1.0270202003997393</v>
      </c>
      <c r="O135" s="44"/>
      <c r="P135" s="12"/>
      <c r="Q135" s="12"/>
      <c r="R135" s="12"/>
      <c r="S135" s="44"/>
      <c r="T135" s="12"/>
      <c r="U135" s="12"/>
    </row>
    <row r="136" spans="1:21" x14ac:dyDescent="0.2">
      <c r="B136" s="33"/>
      <c r="F136" s="163">
        <f t="shared" si="67"/>
        <v>4.5999999999999917</v>
      </c>
      <c r="G136" s="46">
        <f t="shared" si="62"/>
        <v>0.28531695488853598</v>
      </c>
      <c r="H136" s="46">
        <f t="shared" si="68"/>
        <v>-0.64485202746541637</v>
      </c>
      <c r="I136" s="46">
        <f t="shared" si="69"/>
        <v>-0.35953507257688039</v>
      </c>
      <c r="J136" s="46">
        <f t="shared" si="63"/>
        <v>-8.1612319169754685E-2</v>
      </c>
      <c r="K136" s="46">
        <f t="shared" si="64"/>
        <v>-0.44114739174663509</v>
      </c>
      <c r="L136" s="46">
        <f t="shared" si="65"/>
        <v>-0.19850026114845126</v>
      </c>
      <c r="M136" s="46">
        <f t="shared" si="70"/>
        <v>-0.63964765289508629</v>
      </c>
      <c r="O136" s="44"/>
      <c r="P136" s="12"/>
      <c r="Q136" s="12"/>
      <c r="R136" s="12"/>
      <c r="S136" s="44"/>
      <c r="T136" s="12"/>
      <c r="U136" s="12"/>
    </row>
    <row r="137" spans="1:21" x14ac:dyDescent="0.2">
      <c r="B137" s="33"/>
      <c r="F137" s="163">
        <f t="shared" si="67"/>
        <v>4.6499999999999915</v>
      </c>
      <c r="G137" s="46">
        <f t="shared" si="62"/>
        <v>0.28531695488855646</v>
      </c>
      <c r="H137" s="46">
        <f t="shared" si="68"/>
        <v>-9.3650510043540761E-2</v>
      </c>
      <c r="I137" s="46">
        <f t="shared" si="69"/>
        <v>0.19166644484501572</v>
      </c>
      <c r="J137" s="46">
        <f t="shared" si="63"/>
        <v>-9.5500954621910161E-2</v>
      </c>
      <c r="K137" s="46">
        <f t="shared" si="64"/>
        <v>9.6165490223105554E-2</v>
      </c>
      <c r="L137" s="46">
        <f t="shared" si="65"/>
        <v>-0.15059865796362648</v>
      </c>
      <c r="M137" s="46">
        <f t="shared" si="70"/>
        <v>-5.4433167740520927E-2</v>
      </c>
      <c r="O137" s="44"/>
      <c r="P137" s="12"/>
      <c r="Q137" s="12"/>
      <c r="R137" s="12"/>
      <c r="S137" s="44"/>
      <c r="T137" s="12"/>
      <c r="U137" s="12"/>
    </row>
    <row r="138" spans="1:21" x14ac:dyDescent="0.2">
      <c r="B138" s="33"/>
      <c r="F138" s="163">
        <f t="shared" si="67"/>
        <v>4.6999999999999913</v>
      </c>
      <c r="G138" s="46">
        <f t="shared" si="62"/>
        <v>0.17633557568776834</v>
      </c>
      <c r="H138" s="46">
        <f t="shared" si="68"/>
        <v>0.49101437019537897</v>
      </c>
      <c r="I138" s="46">
        <f t="shared" si="69"/>
        <v>0.66734994588314733</v>
      </c>
      <c r="J138" s="46">
        <f t="shared" si="63"/>
        <v>-9.9990315421339057E-2</v>
      </c>
      <c r="K138" s="46">
        <f t="shared" si="64"/>
        <v>0.56735963046180826</v>
      </c>
      <c r="L138" s="46">
        <f t="shared" si="65"/>
        <v>-5.0824931799406753E-2</v>
      </c>
      <c r="M138" s="46">
        <f t="shared" si="70"/>
        <v>0.51653469866240154</v>
      </c>
      <c r="O138" s="44"/>
      <c r="P138" s="12"/>
      <c r="Q138" s="12"/>
      <c r="R138" s="12"/>
      <c r="S138" s="44"/>
      <c r="T138" s="12"/>
      <c r="U138" s="12"/>
    </row>
    <row r="139" spans="1:21" x14ac:dyDescent="0.2">
      <c r="B139" s="33"/>
      <c r="F139" s="163">
        <f t="shared" si="67"/>
        <v>4.7499999999999911</v>
      </c>
      <c r="G139" s="46">
        <f t="shared" si="62"/>
        <v>3.3738571832142568E-14</v>
      </c>
      <c r="H139" s="46">
        <f t="shared" si="68"/>
        <v>0.90022914332232318</v>
      </c>
      <c r="I139" s="46">
        <f t="shared" si="69"/>
        <v>0.90022914332235693</v>
      </c>
      <c r="J139" s="46">
        <f t="shared" si="63"/>
        <v>-9.4638555354712106E-2</v>
      </c>
      <c r="K139" s="46">
        <f t="shared" si="64"/>
        <v>0.80559058796764482</v>
      </c>
      <c r="L139" s="46">
        <f t="shared" si="65"/>
        <v>6.6454907290168175E-2</v>
      </c>
      <c r="M139" s="46">
        <f t="shared" si="70"/>
        <v>0.87204549525781305</v>
      </c>
      <c r="O139" s="44"/>
      <c r="P139" s="12"/>
      <c r="Q139" s="12"/>
      <c r="R139" s="12"/>
      <c r="S139" s="44"/>
      <c r="T139" s="12"/>
      <c r="U139" s="12"/>
    </row>
    <row r="140" spans="1:21" x14ac:dyDescent="0.2">
      <c r="B140" s="33"/>
      <c r="F140" s="163">
        <f t="shared" si="67"/>
        <v>4.7999999999999909</v>
      </c>
      <c r="G140" s="46">
        <f t="shared" si="62"/>
        <v>-0.17633557568771377</v>
      </c>
      <c r="H140" s="46">
        <f t="shared" si="68"/>
        <v>0.98777247624604969</v>
      </c>
      <c r="I140" s="46">
        <f t="shared" si="69"/>
        <v>0.81143690055833595</v>
      </c>
      <c r="J140" s="46">
        <f t="shared" si="63"/>
        <v>-7.9972398609665693E-2</v>
      </c>
      <c r="K140" s="46">
        <f t="shared" si="64"/>
        <v>0.7314645019486703</v>
      </c>
      <c r="L140" s="46">
        <f t="shared" si="65"/>
        <v>0.16084505287150166</v>
      </c>
      <c r="M140" s="46">
        <f t="shared" si="70"/>
        <v>0.89230955482017194</v>
      </c>
      <c r="O140" s="44"/>
      <c r="P140" s="12"/>
      <c r="Q140" s="12"/>
      <c r="R140" s="12"/>
      <c r="S140" s="44"/>
      <c r="T140" s="12"/>
      <c r="U140" s="12"/>
    </row>
    <row r="141" spans="1:21" x14ac:dyDescent="0.2">
      <c r="B141" s="33"/>
      <c r="F141" s="163">
        <f t="shared" si="67"/>
        <v>4.8499999999999908</v>
      </c>
      <c r="G141" s="46">
        <f t="shared" si="62"/>
        <v>-0.28531695488853498</v>
      </c>
      <c r="H141" s="46">
        <f t="shared" si="68"/>
        <v>0.72236323327944385</v>
      </c>
      <c r="I141" s="46">
        <f t="shared" si="69"/>
        <v>0.43704627839090887</v>
      </c>
      <c r="J141" s="46">
        <f t="shared" si="63"/>
        <v>-5.7435299190323474E-2</v>
      </c>
      <c r="K141" s="46">
        <f t="shared" si="64"/>
        <v>0.3796109792005854</v>
      </c>
      <c r="L141" s="46">
        <f t="shared" si="65"/>
        <v>0.19983381257067837</v>
      </c>
      <c r="M141" s="46">
        <f t="shared" si="70"/>
        <v>0.57944479177126373</v>
      </c>
      <c r="O141" s="44"/>
      <c r="P141" s="12"/>
      <c r="Q141" s="12"/>
      <c r="R141" s="12"/>
      <c r="S141" s="44"/>
      <c r="T141" s="12"/>
      <c r="U141" s="12"/>
    </row>
    <row r="142" spans="1:21" x14ac:dyDescent="0.2">
      <c r="B142" s="33"/>
      <c r="F142" s="163">
        <f t="shared" si="67"/>
        <v>4.8999999999999906</v>
      </c>
      <c r="G142" s="46">
        <f t="shared" si="62"/>
        <v>-0.28531695488855746</v>
      </c>
      <c r="H142" s="46">
        <f t="shared" si="68"/>
        <v>0.19883790584426861</v>
      </c>
      <c r="I142" s="46">
        <f t="shared" si="69"/>
        <v>-8.6479049044288853E-2</v>
      </c>
      <c r="J142" s="46">
        <f t="shared" si="63"/>
        <v>-2.9245375105629121E-2</v>
      </c>
      <c r="K142" s="46">
        <f t="shared" si="64"/>
        <v>-0.11572442414991797</v>
      </c>
      <c r="L142" s="46">
        <f t="shared" si="65"/>
        <v>0.16999191838971756</v>
      </c>
      <c r="M142" s="46">
        <f t="shared" si="70"/>
        <v>5.4267494239799582E-2</v>
      </c>
      <c r="O142" s="44"/>
      <c r="P142" s="12"/>
      <c r="Q142" s="12"/>
      <c r="R142" s="12"/>
      <c r="S142" s="44"/>
      <c r="T142" s="12"/>
      <c r="U142" s="12"/>
    </row>
    <row r="143" spans="1:21" x14ac:dyDescent="0.2">
      <c r="B143" s="33"/>
      <c r="F143" s="163">
        <f t="shared" si="67"/>
        <v>4.9499999999999904</v>
      </c>
      <c r="G143" s="46">
        <f t="shared" si="62"/>
        <v>-0.17633557568777097</v>
      </c>
      <c r="H143" s="46">
        <f t="shared" si="68"/>
        <v>-0.39573652727067793</v>
      </c>
      <c r="I143" s="46">
        <f t="shared" si="69"/>
        <v>-0.5720721029584489</v>
      </c>
      <c r="J143" s="46">
        <f t="shared" si="63"/>
        <v>1.8229004471533733E-3</v>
      </c>
      <c r="K143" s="46">
        <f t="shared" si="64"/>
        <v>-0.57024920251129552</v>
      </c>
      <c r="L143" s="46">
        <f t="shared" si="65"/>
        <v>8.1598096751711036E-2</v>
      </c>
      <c r="M143" s="46">
        <f t="shared" si="70"/>
        <v>-0.48865110575958448</v>
      </c>
      <c r="O143" s="44"/>
      <c r="P143" s="12"/>
      <c r="Q143" s="12"/>
      <c r="R143" s="12"/>
      <c r="S143" s="44"/>
      <c r="T143" s="12"/>
      <c r="U143" s="12"/>
    </row>
    <row r="144" spans="1:21" x14ac:dyDescent="0.2">
      <c r="B144" s="33"/>
      <c r="F144" s="163">
        <f t="shared" si="67"/>
        <v>4.9999999999999902</v>
      </c>
      <c r="G144" s="46">
        <f t="shared" si="62"/>
        <v>-3.6972768596710279E-14</v>
      </c>
      <c r="H144" s="46">
        <f t="shared" si="68"/>
        <v>-0.84890569750068279</v>
      </c>
      <c r="I144" s="46">
        <f t="shared" si="69"/>
        <v>-0.84890569750071976</v>
      </c>
      <c r="J144" s="46">
        <f t="shared" si="63"/>
        <v>3.2711764788443724E-2</v>
      </c>
      <c r="K144" s="46">
        <f t="shared" si="64"/>
        <v>-0.81619393271227603</v>
      </c>
      <c r="L144" s="46">
        <f t="shared" si="65"/>
        <v>-3.4901330652129227E-2</v>
      </c>
      <c r="M144" s="46">
        <f t="shared" si="70"/>
        <v>-0.85109526336440522</v>
      </c>
      <c r="O144" s="44"/>
      <c r="P144" s="12"/>
      <c r="Q144" s="12"/>
      <c r="R144" s="12"/>
      <c r="S144" s="44"/>
      <c r="T144" s="12"/>
      <c r="U144" s="12"/>
    </row>
    <row r="145" spans="2:21" x14ac:dyDescent="0.2">
      <c r="B145" s="33"/>
      <c r="F145" s="163">
        <f t="shared" si="67"/>
        <v>5.0499999999999901</v>
      </c>
      <c r="G145" s="46">
        <f t="shared" si="62"/>
        <v>0.17633557568771116</v>
      </c>
      <c r="H145" s="46">
        <f t="shared" si="68"/>
        <v>-0.99874241028102884</v>
      </c>
      <c r="I145" s="46">
        <f t="shared" si="69"/>
        <v>-0.82240683459331765</v>
      </c>
      <c r="J145" s="46">
        <f t="shared" si="63"/>
        <v>6.0381113022913858E-2</v>
      </c>
      <c r="K145" s="46">
        <f t="shared" si="64"/>
        <v>-0.76202572157040382</v>
      </c>
      <c r="L145" s="46">
        <f t="shared" si="65"/>
        <v>-0.13937936198105202</v>
      </c>
      <c r="M145" s="46">
        <f t="shared" si="70"/>
        <v>-0.90140508355145588</v>
      </c>
      <c r="O145" s="44"/>
      <c r="P145" s="12"/>
      <c r="Q145" s="12"/>
      <c r="R145" s="12"/>
      <c r="S145" s="44"/>
      <c r="T145" s="12"/>
      <c r="U145" s="12"/>
    </row>
    <row r="146" spans="2:21" x14ac:dyDescent="0.2">
      <c r="B146" s="33"/>
      <c r="F146" s="163">
        <f t="shared" si="67"/>
        <v>5.0999999999999899</v>
      </c>
      <c r="G146" s="46">
        <f t="shared" si="62"/>
        <v>0.28531695488853465</v>
      </c>
      <c r="H146" s="46">
        <f t="shared" si="68"/>
        <v>-0.79170675129891133</v>
      </c>
      <c r="I146" s="46">
        <f t="shared" si="69"/>
        <v>-0.50638979641037674</v>
      </c>
      <c r="J146" s="46">
        <f t="shared" si="63"/>
        <v>8.2107707413857922E-2</v>
      </c>
      <c r="K146" s="46">
        <f t="shared" si="64"/>
        <v>-0.42428208899651881</v>
      </c>
      <c r="L146" s="46">
        <f t="shared" si="65"/>
        <v>-0.19584963877064193</v>
      </c>
      <c r="M146" s="46">
        <f t="shared" si="70"/>
        <v>-0.62013172776716075</v>
      </c>
      <c r="O146" s="44"/>
      <c r="P146" s="12"/>
      <c r="Q146" s="12"/>
      <c r="R146" s="12"/>
      <c r="S146" s="44"/>
      <c r="T146" s="12"/>
      <c r="U146" s="12"/>
    </row>
    <row r="147" spans="2:21" x14ac:dyDescent="0.2">
      <c r="B147" s="33"/>
      <c r="F147" s="163">
        <f t="shared" si="67"/>
        <v>5.1499999999999897</v>
      </c>
      <c r="G147" s="46">
        <f t="shared" si="62"/>
        <v>0.28531695488855846</v>
      </c>
      <c r="H147" s="46">
        <f t="shared" si="68"/>
        <v>-0.30177706161582563</v>
      </c>
      <c r="I147" s="46">
        <f t="shared" si="69"/>
        <v>-1.6460106727267165E-2</v>
      </c>
      <c r="J147" s="46">
        <f t="shared" si="63"/>
        <v>9.5753200457240631E-2</v>
      </c>
      <c r="K147" s="46">
        <f t="shared" si="64"/>
        <v>7.9293093729973466E-2</v>
      </c>
      <c r="L147" s="46">
        <f t="shared" si="65"/>
        <v>-0.18486156841988405</v>
      </c>
      <c r="M147" s="46">
        <f t="shared" si="70"/>
        <v>-0.10556847468991058</v>
      </c>
      <c r="O147" s="44"/>
      <c r="P147" s="12"/>
      <c r="Q147" s="12"/>
      <c r="R147" s="12"/>
      <c r="S147" s="44"/>
      <c r="T147" s="12"/>
      <c r="U147" s="12"/>
    </row>
    <row r="148" spans="2:21" x14ac:dyDescent="0.2">
      <c r="B148" s="33"/>
      <c r="F148" s="163">
        <f t="shared" si="67"/>
        <v>5.1999999999999895</v>
      </c>
      <c r="G148" s="46">
        <f t="shared" si="62"/>
        <v>0.17633557568777358</v>
      </c>
      <c r="H148" s="46">
        <f t="shared" si="68"/>
        <v>0.29598413157980652</v>
      </c>
      <c r="I148" s="46">
        <f t="shared" si="69"/>
        <v>0.4723197072675801</v>
      </c>
      <c r="J148" s="46">
        <f t="shared" si="63"/>
        <v>9.9974592626047284E-2</v>
      </c>
      <c r="K148" s="46">
        <f t="shared" si="64"/>
        <v>0.57229429989362735</v>
      </c>
      <c r="L148" s="46">
        <f t="shared" si="65"/>
        <v>-0.1101998761331585</v>
      </c>
      <c r="M148" s="46">
        <f t="shared" si="70"/>
        <v>0.46209442376046889</v>
      </c>
      <c r="O148" s="44"/>
      <c r="P148" s="12"/>
      <c r="Q148" s="12"/>
      <c r="R148" s="12"/>
      <c r="S148" s="44"/>
      <c r="T148" s="12"/>
      <c r="U148" s="12"/>
    </row>
    <row r="149" spans="2:21" x14ac:dyDescent="0.2">
      <c r="B149" s="33"/>
      <c r="F149" s="163">
        <f t="shared" si="67"/>
        <v>5.2499999999999893</v>
      </c>
      <c r="G149" s="46">
        <f t="shared" si="62"/>
        <v>4.2338593568558289E-14</v>
      </c>
      <c r="H149" s="46">
        <f t="shared" si="68"/>
        <v>0.7879837610793281</v>
      </c>
      <c r="I149" s="46">
        <f t="shared" si="69"/>
        <v>0.7879837610793704</v>
      </c>
      <c r="J149" s="46">
        <f t="shared" si="63"/>
        <v>9.435641137795002E-2</v>
      </c>
      <c r="K149" s="46">
        <f t="shared" si="64"/>
        <v>0.88234017245732044</v>
      </c>
      <c r="L149" s="46">
        <f t="shared" si="65"/>
        <v>2.4190038495817382E-3</v>
      </c>
      <c r="M149" s="46">
        <f t="shared" si="70"/>
        <v>0.88475917630690215</v>
      </c>
      <c r="O149" s="44"/>
      <c r="P149" s="12"/>
      <c r="Q149" s="12"/>
      <c r="R149" s="12"/>
      <c r="S149" s="44"/>
      <c r="T149" s="12"/>
      <c r="U149" s="12"/>
    </row>
    <row r="150" spans="2:21" x14ac:dyDescent="0.2">
      <c r="B150" s="33"/>
      <c r="F150" s="163">
        <f t="shared" si="67"/>
        <v>5.2999999999999892</v>
      </c>
      <c r="G150" s="46">
        <f t="shared" si="62"/>
        <v>-0.17633557568770852</v>
      </c>
      <c r="H150" s="46">
        <f t="shared" si="68"/>
        <v>0.99841966520590297</v>
      </c>
      <c r="I150" s="46">
        <f t="shared" si="69"/>
        <v>0.82208408951819445</v>
      </c>
      <c r="J150" s="46">
        <f t="shared" si="63"/>
        <v>7.9451602270495858E-2</v>
      </c>
      <c r="K150" s="46">
        <f t="shared" si="64"/>
        <v>0.90153569178869031</v>
      </c>
      <c r="L150" s="46">
        <f t="shared" si="65"/>
        <v>0.11420468341161544</v>
      </c>
      <c r="M150" s="46">
        <f t="shared" si="70"/>
        <v>1.0157403752003058</v>
      </c>
      <c r="O150" s="44"/>
      <c r="P150" s="12"/>
      <c r="Q150" s="12"/>
      <c r="R150" s="12"/>
      <c r="S150" s="44"/>
      <c r="T150" s="12"/>
      <c r="U150" s="12"/>
    </row>
    <row r="151" spans="2:21" x14ac:dyDescent="0.2">
      <c r="B151" s="33"/>
      <c r="F151" s="163">
        <f t="shared" si="67"/>
        <v>5.349999999999989</v>
      </c>
      <c r="G151" s="46">
        <f t="shared" si="62"/>
        <v>-0.28531695488853365</v>
      </c>
      <c r="H151" s="46">
        <f t="shared" si="68"/>
        <v>0.85209852140051268</v>
      </c>
      <c r="I151" s="46">
        <f t="shared" si="69"/>
        <v>0.56678156651197908</v>
      </c>
      <c r="J151" s="46">
        <f t="shared" si="63"/>
        <v>5.6727107649989672E-2</v>
      </c>
      <c r="K151" s="46">
        <f t="shared" si="64"/>
        <v>0.62350867416196876</v>
      </c>
      <c r="L151" s="46">
        <f t="shared" si="65"/>
        <v>0.18665376155333024</v>
      </c>
      <c r="M151" s="46">
        <f t="shared" si="70"/>
        <v>0.810162435715299</v>
      </c>
      <c r="O151" s="44"/>
      <c r="P151" s="12"/>
      <c r="Q151" s="12"/>
      <c r="R151" s="12"/>
      <c r="S151" s="44"/>
      <c r="T151" s="12"/>
      <c r="U151" s="12"/>
    </row>
    <row r="152" spans="2:21" x14ac:dyDescent="0.2">
      <c r="B152" s="33"/>
      <c r="F152" s="163">
        <f t="shared" si="67"/>
        <v>5.3999999999999888</v>
      </c>
      <c r="G152" s="46">
        <f t="shared" si="62"/>
        <v>-0.28531695488855946</v>
      </c>
      <c r="H152" s="46">
        <f t="shared" si="68"/>
        <v>0.40130405476713443</v>
      </c>
      <c r="I152" s="46">
        <f t="shared" si="69"/>
        <v>0.11598709987857497</v>
      </c>
      <c r="J152" s="46">
        <f t="shared" si="63"/>
        <v>2.8419489099801722E-2</v>
      </c>
      <c r="K152" s="46">
        <f t="shared" si="64"/>
        <v>0.14440658897837669</v>
      </c>
      <c r="L152" s="46">
        <f t="shared" si="65"/>
        <v>0.19481191569358702</v>
      </c>
      <c r="M152" s="46">
        <f t="shared" si="70"/>
        <v>0.33921850467196374</v>
      </c>
      <c r="O152" s="44"/>
      <c r="P152" s="12"/>
      <c r="Q152" s="12"/>
      <c r="R152" s="12"/>
      <c r="S152" s="44"/>
      <c r="T152" s="12"/>
      <c r="U152" s="12"/>
    </row>
    <row r="153" spans="2:21" x14ac:dyDescent="0.2">
      <c r="B153" s="33"/>
      <c r="F153" s="163">
        <f t="shared" si="67"/>
        <v>5.4499999999999886</v>
      </c>
      <c r="G153" s="46">
        <f t="shared" si="62"/>
        <v>-0.17633557568777622</v>
      </c>
      <c r="H153" s="46">
        <f t="shared" si="68"/>
        <v>-0.19288507334090138</v>
      </c>
      <c r="I153" s="46">
        <f t="shared" si="69"/>
        <v>-0.36922064902867757</v>
      </c>
      <c r="J153" s="46">
        <f t="shared" si="63"/>
        <v>-2.6851966063822096E-3</v>
      </c>
      <c r="K153" s="46">
        <f t="shared" si="64"/>
        <v>-0.3719058456350598</v>
      </c>
      <c r="L153" s="46">
        <f t="shared" si="65"/>
        <v>0.13586915548738179</v>
      </c>
      <c r="M153" s="46">
        <f t="shared" si="70"/>
        <v>-0.236036690147678</v>
      </c>
      <c r="O153" s="44"/>
      <c r="P153" s="12"/>
      <c r="Q153" s="12"/>
      <c r="R153" s="12"/>
      <c r="S153" s="44"/>
      <c r="T153" s="12"/>
      <c r="U153" s="12"/>
    </row>
    <row r="154" spans="2:21" x14ac:dyDescent="0.2">
      <c r="B154" s="33"/>
      <c r="F154" s="163">
        <f t="shared" si="67"/>
        <v>5.4999999999999885</v>
      </c>
      <c r="G154" s="46">
        <f t="shared" si="62"/>
        <v>-4.5572790333126E-14</v>
      </c>
      <c r="H154" s="46">
        <f t="shared" si="68"/>
        <v>-0.71815217221282579</v>
      </c>
      <c r="I154" s="46">
        <f t="shared" si="69"/>
        <v>-0.71815217221287131</v>
      </c>
      <c r="J154" s="46">
        <f t="shared" si="63"/>
        <v>-3.3525603274729532E-2</v>
      </c>
      <c r="K154" s="46">
        <f t="shared" si="64"/>
        <v>-0.75167777548760084</v>
      </c>
      <c r="L154" s="46">
        <f t="shared" si="65"/>
        <v>3.0127694430534608E-2</v>
      </c>
      <c r="M154" s="46">
        <f t="shared" si="70"/>
        <v>-0.72155008105706619</v>
      </c>
      <c r="O154" s="44"/>
      <c r="P154" s="12"/>
      <c r="Q154" s="12"/>
      <c r="R154" s="12"/>
      <c r="S154" s="44"/>
      <c r="T154" s="12"/>
      <c r="U154" s="12"/>
    </row>
    <row r="155" spans="2:21" x14ac:dyDescent="0.2">
      <c r="B155" s="33"/>
      <c r="F155" s="163">
        <f t="shared" si="67"/>
        <v>5.5499999999999883</v>
      </c>
      <c r="G155" s="46">
        <f t="shared" si="62"/>
        <v>0.17633557568770594</v>
      </c>
      <c r="H155" s="46">
        <f t="shared" si="68"/>
        <v>-0.98680789026649496</v>
      </c>
      <c r="I155" s="46">
        <f t="shared" si="69"/>
        <v>-0.81047231457878899</v>
      </c>
      <c r="J155" s="46">
        <f t="shared" si="63"/>
        <v>-6.1066395249955885E-2</v>
      </c>
      <c r="K155" s="46">
        <f t="shared" si="64"/>
        <v>-0.87153870982874482</v>
      </c>
      <c r="L155" s="46">
        <f t="shared" si="65"/>
        <v>-8.5990933937881708E-2</v>
      </c>
      <c r="M155" s="46">
        <f t="shared" si="70"/>
        <v>-0.95752964376662653</v>
      </c>
      <c r="O155" s="44"/>
      <c r="P155" s="12"/>
      <c r="Q155" s="12"/>
      <c r="R155" s="12"/>
      <c r="S155" s="44"/>
      <c r="T155" s="12"/>
      <c r="U155" s="12"/>
    </row>
    <row r="156" spans="2:21" x14ac:dyDescent="0.2">
      <c r="B156" s="33"/>
      <c r="F156" s="163">
        <f t="shared" si="67"/>
        <v>5.5999999999999881</v>
      </c>
      <c r="G156" s="46">
        <f t="shared" si="62"/>
        <v>0.28531695488853132</v>
      </c>
      <c r="H156" s="46">
        <f t="shared" si="68"/>
        <v>-0.90285569996647808</v>
      </c>
      <c r="I156" s="46">
        <f t="shared" si="69"/>
        <v>-0.61753874507794682</v>
      </c>
      <c r="J156" s="46">
        <f t="shared" si="63"/>
        <v>-8.2596987397560731E-2</v>
      </c>
      <c r="K156" s="46">
        <f t="shared" si="64"/>
        <v>-0.70013573247550753</v>
      </c>
      <c r="L156" s="46">
        <f t="shared" si="65"/>
        <v>-0.17249088999770307</v>
      </c>
      <c r="M156" s="46">
        <f t="shared" si="70"/>
        <v>-0.87262662247321066</v>
      </c>
      <c r="O156" s="44"/>
      <c r="P156" s="12"/>
      <c r="Q156" s="12"/>
      <c r="R156" s="12"/>
      <c r="S156" s="44"/>
      <c r="T156" s="12"/>
      <c r="U156" s="12"/>
    </row>
    <row r="157" spans="2:21" x14ac:dyDescent="0.2">
      <c r="B157" s="33"/>
      <c r="F157" s="163">
        <f t="shared" si="67"/>
        <v>5.6499999999999879</v>
      </c>
      <c r="G157" s="46">
        <f t="shared" si="62"/>
        <v>0.28531695488856046</v>
      </c>
      <c r="H157" s="46">
        <f t="shared" si="68"/>
        <v>-0.49629354368369899</v>
      </c>
      <c r="I157" s="46">
        <f t="shared" si="69"/>
        <v>-0.21097658879513853</v>
      </c>
      <c r="J157" s="46">
        <f t="shared" si="63"/>
        <v>-9.5998322899396304E-2</v>
      </c>
      <c r="K157" s="46">
        <f t="shared" si="64"/>
        <v>-0.30697491169453484</v>
      </c>
      <c r="L157" s="46">
        <f t="shared" si="65"/>
        <v>-0.19957817412689416</v>
      </c>
      <c r="M157" s="46">
        <f t="shared" si="70"/>
        <v>-0.50655308582142899</v>
      </c>
      <c r="O157" s="44"/>
      <c r="P157" s="12"/>
      <c r="Q157" s="12"/>
      <c r="R157" s="12"/>
      <c r="S157" s="44"/>
      <c r="T157" s="12"/>
      <c r="U157" s="12"/>
    </row>
    <row r="158" spans="2:21" x14ac:dyDescent="0.2">
      <c r="B158" s="33"/>
      <c r="F158" s="163">
        <f t="shared" si="67"/>
        <v>5.6999999999999877</v>
      </c>
      <c r="G158" s="46">
        <f t="shared" si="62"/>
        <v>0.17633557568777883</v>
      </c>
      <c r="H158" s="46">
        <f t="shared" si="68"/>
        <v>8.7605083146029772E-2</v>
      </c>
      <c r="I158" s="46">
        <f t="shared" si="69"/>
        <v>0.26394065883380857</v>
      </c>
      <c r="J158" s="46">
        <f t="shared" si="63"/>
        <v>-9.995143239443606E-2</v>
      </c>
      <c r="K158" s="46">
        <f t="shared" si="64"/>
        <v>0.16398922643937253</v>
      </c>
      <c r="L158" s="46">
        <f t="shared" si="65"/>
        <v>-0.15792285634781486</v>
      </c>
      <c r="M158" s="46">
        <f t="shared" si="70"/>
        <v>6.0663700915576518E-3</v>
      </c>
      <c r="O158" s="44"/>
      <c r="P158" s="12"/>
      <c r="Q158" s="12"/>
      <c r="R158" s="12"/>
      <c r="S158" s="44"/>
      <c r="T158" s="12"/>
      <c r="U158" s="12"/>
    </row>
    <row r="159" spans="2:21" x14ac:dyDescent="0.2">
      <c r="B159" s="33"/>
      <c r="F159" s="163">
        <f t="shared" si="67"/>
        <v>5.7499999999999876</v>
      </c>
      <c r="G159" s="46">
        <f t="shared" si="62"/>
        <v>4.880698709769371E-14</v>
      </c>
      <c r="H159" s="46">
        <f t="shared" si="68"/>
        <v>0.64020050959201391</v>
      </c>
      <c r="I159" s="46">
        <f t="shared" si="69"/>
        <v>0.64020050959206276</v>
      </c>
      <c r="J159" s="46">
        <f t="shared" si="63"/>
        <v>-9.4067247919712674E-2</v>
      </c>
      <c r="K159" s="46">
        <f t="shared" si="64"/>
        <v>0.5461332616723501</v>
      </c>
      <c r="L159" s="46">
        <f t="shared" si="65"/>
        <v>-6.1872672528762544E-2</v>
      </c>
      <c r="M159" s="46">
        <f t="shared" si="70"/>
        <v>0.48426058914358761</v>
      </c>
      <c r="O159" s="44"/>
      <c r="P159" s="12"/>
      <c r="Q159" s="12"/>
      <c r="R159" s="12"/>
      <c r="S159" s="44"/>
      <c r="T159" s="12"/>
      <c r="U159" s="12"/>
    </row>
    <row r="160" spans="2:21" x14ac:dyDescent="0.2">
      <c r="B160" s="33"/>
      <c r="F160" s="163">
        <f t="shared" si="67"/>
        <v>5.7999999999999874</v>
      </c>
      <c r="G160" s="46">
        <f t="shared" si="62"/>
        <v>-0.17633557568770331</v>
      </c>
      <c r="H160" s="46">
        <f t="shared" si="68"/>
        <v>0.96403837862402408</v>
      </c>
      <c r="I160" s="46">
        <f t="shared" si="69"/>
        <v>0.78770280293632078</v>
      </c>
      <c r="J160" s="46">
        <f t="shared" si="63"/>
        <v>-7.8924895267258252E-2</v>
      </c>
      <c r="K160" s="46">
        <f t="shared" si="64"/>
        <v>0.70877790766906257</v>
      </c>
      <c r="L160" s="46">
        <f t="shared" si="65"/>
        <v>5.5488902254019146E-2</v>
      </c>
      <c r="M160" s="46">
        <f t="shared" si="70"/>
        <v>0.76426680992308171</v>
      </c>
      <c r="O160" s="44"/>
      <c r="P160" s="12"/>
      <c r="Q160" s="12"/>
      <c r="R160" s="12"/>
      <c r="S160" s="44"/>
      <c r="T160" s="12"/>
      <c r="U160" s="12"/>
    </row>
    <row r="161" spans="2:21" x14ac:dyDescent="0.2">
      <c r="B161" s="33"/>
      <c r="F161" s="163">
        <f t="shared" si="67"/>
        <v>5.8499999999999872</v>
      </c>
      <c r="G161" s="46">
        <f t="shared" si="62"/>
        <v>-0.28531695488853032</v>
      </c>
      <c r="H161" s="46">
        <f t="shared" si="68"/>
        <v>0.94340438072810884</v>
      </c>
      <c r="I161" s="46">
        <f t="shared" si="69"/>
        <v>0.65808742583957858</v>
      </c>
      <c r="J161" s="46">
        <f t="shared" si="63"/>
        <v>-5.6014695994928802E-2</v>
      </c>
      <c r="K161" s="46">
        <f t="shared" si="64"/>
        <v>0.60207272984464977</v>
      </c>
      <c r="L161" s="46">
        <f t="shared" si="65"/>
        <v>0.15373790856751676</v>
      </c>
      <c r="M161" s="46">
        <f t="shared" si="70"/>
        <v>0.75581063841216656</v>
      </c>
      <c r="O161" s="44"/>
      <c r="P161" s="12"/>
      <c r="Q161" s="12"/>
      <c r="R161" s="12"/>
      <c r="S161" s="44"/>
      <c r="T161" s="12"/>
      <c r="U161" s="12"/>
    </row>
    <row r="162" spans="2:21" x14ac:dyDescent="0.2">
      <c r="B162" s="33"/>
      <c r="F162" s="163">
        <f t="shared" si="67"/>
        <v>5.899999999999987</v>
      </c>
      <c r="G162" s="46">
        <f t="shared" si="62"/>
        <v>-0.28531695488856146</v>
      </c>
      <c r="H162" s="46">
        <f t="shared" si="68"/>
        <v>0.58567149185107348</v>
      </c>
      <c r="I162" s="46">
        <f t="shared" si="69"/>
        <v>0.30035453696251202</v>
      </c>
      <c r="J162" s="46">
        <f t="shared" si="63"/>
        <v>-2.7591488875403126E-2</v>
      </c>
      <c r="K162" s="46">
        <f t="shared" si="64"/>
        <v>0.27276304808710888</v>
      </c>
      <c r="L162" s="46">
        <f t="shared" si="65"/>
        <v>0.19903351006557898</v>
      </c>
      <c r="M162" s="46">
        <f t="shared" si="70"/>
        <v>0.47179655815268789</v>
      </c>
      <c r="O162" s="44"/>
      <c r="P162" s="12"/>
      <c r="Q162" s="12"/>
      <c r="R162" s="12"/>
      <c r="S162" s="44"/>
      <c r="T162" s="12"/>
      <c r="U162" s="12"/>
    </row>
    <row r="163" spans="2:21" x14ac:dyDescent="0.2">
      <c r="B163" s="33"/>
      <c r="F163" s="163">
        <f t="shared" si="67"/>
        <v>5.9499999999999869</v>
      </c>
      <c r="G163" s="46">
        <f t="shared" si="62"/>
        <v>-0.17633557568778144</v>
      </c>
      <c r="H163" s="46">
        <f t="shared" si="68"/>
        <v>1.8665448836392165E-2</v>
      </c>
      <c r="I163" s="46">
        <f t="shared" si="69"/>
        <v>-0.15767012685138926</v>
      </c>
      <c r="J163" s="46">
        <f t="shared" si="63"/>
        <v>3.5472930050691309E-3</v>
      </c>
      <c r="K163" s="46">
        <f t="shared" si="64"/>
        <v>-0.15412283384632014</v>
      </c>
      <c r="L163" s="46">
        <f t="shared" si="65"/>
        <v>0.17577411345976737</v>
      </c>
      <c r="M163" s="46">
        <f t="shared" si="70"/>
        <v>2.1651279613447247E-2</v>
      </c>
      <c r="O163" s="44"/>
      <c r="P163" s="12"/>
      <c r="Q163" s="12"/>
      <c r="R163" s="12"/>
      <c r="S163" s="44"/>
      <c r="T163" s="12"/>
      <c r="U163" s="12"/>
    </row>
    <row r="164" spans="2:21" x14ac:dyDescent="0.2">
      <c r="B164" s="33"/>
      <c r="F164" s="163">
        <f t="shared" si="67"/>
        <v>5.9999999999999867</v>
      </c>
      <c r="G164" s="46">
        <f t="shared" si="62"/>
        <v>-5.2041183862261415E-14</v>
      </c>
      <c r="H164" s="46">
        <f t="shared" si="68"/>
        <v>-0.55501016475793408</v>
      </c>
      <c r="I164" s="46">
        <f t="shared" si="69"/>
        <v>-0.55501016475798615</v>
      </c>
      <c r="J164" s="46">
        <f t="shared" si="63"/>
        <v>3.4336947681940733E-2</v>
      </c>
      <c r="K164" s="46">
        <f t="shared" si="64"/>
        <v>-0.52067321707604541</v>
      </c>
      <c r="L164" s="46">
        <f t="shared" si="65"/>
        <v>9.1971173151319641E-2</v>
      </c>
      <c r="M164" s="46">
        <f t="shared" si="70"/>
        <v>-0.42870204392472577</v>
      </c>
      <c r="O164" s="44"/>
      <c r="P164" s="12"/>
      <c r="Q164" s="12"/>
      <c r="R164" s="12"/>
      <c r="S164" s="44"/>
      <c r="T164" s="12"/>
      <c r="U164" s="12"/>
    </row>
    <row r="165" spans="2:21" x14ac:dyDescent="0.2">
      <c r="B165" s="33"/>
      <c r="F165" s="163">
        <f t="shared" si="67"/>
        <v>6.0499999999999865</v>
      </c>
      <c r="G165" s="46">
        <f t="shared" si="62"/>
        <v>0.1763355756877007</v>
      </c>
      <c r="H165" s="46">
        <f t="shared" si="68"/>
        <v>-0.9303685828366528</v>
      </c>
      <c r="I165" s="46">
        <f t="shared" si="69"/>
        <v>-0.75403300714895205</v>
      </c>
      <c r="J165" s="46">
        <f t="shared" si="63"/>
        <v>6.1747134548499782E-2</v>
      </c>
      <c r="K165" s="46">
        <f t="shared" si="64"/>
        <v>-0.69228587260045227</v>
      </c>
      <c r="L165" s="46">
        <f t="shared" si="65"/>
        <v>-2.3510269932476461E-2</v>
      </c>
      <c r="M165" s="46">
        <f t="shared" si="70"/>
        <v>-0.71579614253292878</v>
      </c>
      <c r="O165" s="44"/>
      <c r="P165" s="12"/>
      <c r="Q165" s="12"/>
      <c r="R165" s="12"/>
      <c r="S165" s="44"/>
      <c r="T165" s="12"/>
      <c r="U165" s="12"/>
    </row>
    <row r="166" spans="2:21" x14ac:dyDescent="0.2">
      <c r="B166" s="33"/>
      <c r="F166" s="163">
        <f t="shared" si="67"/>
        <v>6.0999999999999863</v>
      </c>
      <c r="G166" s="46">
        <f t="shared" si="62"/>
        <v>0.28531695488852932</v>
      </c>
      <c r="H166" s="46">
        <f t="shared" si="68"/>
        <v>-0.97328608386571835</v>
      </c>
      <c r="I166" s="46">
        <f t="shared" si="69"/>
        <v>-0.68796912897718898</v>
      </c>
      <c r="J166" s="46">
        <f t="shared" si="63"/>
        <v>8.3080122721727018E-2</v>
      </c>
      <c r="K166" s="46">
        <f t="shared" si="64"/>
        <v>-0.60488900625546194</v>
      </c>
      <c r="L166" s="46">
        <f t="shared" si="65"/>
        <v>-0.13089384793761602</v>
      </c>
      <c r="M166" s="46">
        <f t="shared" si="70"/>
        <v>-0.73578285419307798</v>
      </c>
      <c r="O166" s="44"/>
      <c r="P166" s="12"/>
      <c r="Q166" s="12"/>
      <c r="R166" s="12"/>
      <c r="S166" s="44"/>
      <c r="T166" s="12"/>
      <c r="U166" s="12"/>
    </row>
    <row r="167" spans="2:21" x14ac:dyDescent="0.2">
      <c r="B167" s="33"/>
      <c r="F167" s="163">
        <f t="shared" si="67"/>
        <v>6.1499999999999861</v>
      </c>
      <c r="G167" s="46">
        <f t="shared" si="62"/>
        <v>0.28531695488856246</v>
      </c>
      <c r="H167" s="46">
        <f t="shared" si="68"/>
        <v>-0.66842731187676918</v>
      </c>
      <c r="I167" s="46">
        <f t="shared" si="69"/>
        <v>-0.38311035698820672</v>
      </c>
      <c r="J167" s="46">
        <f t="shared" si="63"/>
        <v>9.6236303712918081E-2</v>
      </c>
      <c r="K167" s="46">
        <f t="shared" si="64"/>
        <v>-0.28687405327528864</v>
      </c>
      <c r="L167" s="46">
        <f t="shared" si="65"/>
        <v>-0.19319241742225376</v>
      </c>
      <c r="M167" s="46">
        <f t="shared" si="70"/>
        <v>-0.48006647069754244</v>
      </c>
      <c r="O167" s="44"/>
      <c r="P167" s="12"/>
      <c r="Q167" s="12"/>
      <c r="R167" s="12"/>
      <c r="S167" s="44"/>
      <c r="T167" s="12"/>
      <c r="U167" s="12"/>
    </row>
    <row r="168" spans="2:21" x14ac:dyDescent="0.2">
      <c r="B168" s="33"/>
      <c r="F168" s="163">
        <f t="shared" si="67"/>
        <v>6.199999999999986</v>
      </c>
      <c r="G168" s="46">
        <f t="shared" si="62"/>
        <v>0.17633557568778407</v>
      </c>
      <c r="H168" s="46">
        <f t="shared" si="68"/>
        <v>-0.12472493248244064</v>
      </c>
      <c r="I168" s="46">
        <f t="shared" si="69"/>
        <v>5.1610643205343434E-2</v>
      </c>
      <c r="J168" s="46">
        <f t="shared" si="63"/>
        <v>9.9920836449470612E-2</v>
      </c>
      <c r="K168" s="46">
        <f t="shared" si="64"/>
        <v>0.15153147965481406</v>
      </c>
      <c r="L168" s="46">
        <f t="shared" si="65"/>
        <v>-0.18894789169794113</v>
      </c>
      <c r="M168" s="46">
        <f t="shared" si="70"/>
        <v>-3.7416412043127095E-2</v>
      </c>
      <c r="O168" s="44"/>
      <c r="P168" s="12"/>
      <c r="Q168" s="12"/>
      <c r="R168" s="12"/>
      <c r="S168" s="44"/>
      <c r="T168" s="12"/>
      <c r="U168" s="12"/>
    </row>
    <row r="169" spans="2:21" x14ac:dyDescent="0.2">
      <c r="B169" s="33"/>
      <c r="F169" s="163">
        <f t="shared" si="67"/>
        <v>6.2499999999999858</v>
      </c>
      <c r="G169" s="46">
        <f t="shared" si="62"/>
        <v>5.5275380626829125E-14</v>
      </c>
      <c r="H169" s="46">
        <f t="shared" si="68"/>
        <v>0.46354437629700995</v>
      </c>
      <c r="I169" s="46">
        <f t="shared" si="69"/>
        <v>0.46354437629706524</v>
      </c>
      <c r="J169" s="46">
        <f t="shared" si="63"/>
        <v>9.3771086491813524E-2</v>
      </c>
      <c r="K169" s="46">
        <f t="shared" si="64"/>
        <v>0.55731546278887878</v>
      </c>
      <c r="L169" s="46">
        <f t="shared" si="65"/>
        <v>-0.11962225298509024</v>
      </c>
      <c r="M169" s="46">
        <f t="shared" si="70"/>
        <v>0.43769320980378856</v>
      </c>
      <c r="O169" s="44"/>
      <c r="P169" s="12"/>
      <c r="Q169" s="12"/>
      <c r="R169" s="12"/>
      <c r="S169" s="44"/>
      <c r="T169" s="12"/>
      <c r="U169" s="12"/>
    </row>
    <row r="170" spans="2:21" x14ac:dyDescent="0.2">
      <c r="B170" s="33"/>
      <c r="F170" s="163">
        <f t="shared" si="67"/>
        <v>6.2999999999999856</v>
      </c>
      <c r="G170" s="46">
        <f t="shared" si="62"/>
        <v>-0.17633557568769806</v>
      </c>
      <c r="H170" s="46">
        <f t="shared" si="68"/>
        <v>0.88617920386953031</v>
      </c>
      <c r="I170" s="46">
        <f t="shared" si="69"/>
        <v>0.70984362818183222</v>
      </c>
      <c r="J170" s="46">
        <f t="shared" si="63"/>
        <v>7.8392316783405913E-2</v>
      </c>
      <c r="K170" s="46">
        <f t="shared" si="64"/>
        <v>0.78823594496523808</v>
      </c>
      <c r="L170" s="46">
        <f t="shared" si="65"/>
        <v>-9.0939880216549807E-3</v>
      </c>
      <c r="M170" s="46">
        <f t="shared" si="70"/>
        <v>0.77914195694358312</v>
      </c>
      <c r="O170" s="44"/>
      <c r="P170" s="12"/>
      <c r="Q170" s="12"/>
      <c r="R170" s="12"/>
      <c r="S170" s="44"/>
      <c r="T170" s="12"/>
      <c r="U170" s="12"/>
    </row>
    <row r="171" spans="2:21" x14ac:dyDescent="0.2">
      <c r="B171" s="33"/>
      <c r="F171" s="163">
        <f t="shared" si="67"/>
        <v>6.3499999999999854</v>
      </c>
      <c r="G171" s="46">
        <f t="shared" si="62"/>
        <v>-0.28531695488852832</v>
      </c>
      <c r="H171" s="46">
        <f t="shared" si="68"/>
        <v>0.99216293999344429</v>
      </c>
      <c r="I171" s="46">
        <f t="shared" si="69"/>
        <v>0.70684598510491603</v>
      </c>
      <c r="J171" s="46">
        <f t="shared" si="63"/>
        <v>5.5298117223768983E-2</v>
      </c>
      <c r="K171" s="46">
        <f t="shared" si="64"/>
        <v>0.76214410232868501</v>
      </c>
      <c r="L171" s="46">
        <f t="shared" si="65"/>
        <v>0.10456660541941097</v>
      </c>
      <c r="M171" s="46">
        <f t="shared" si="70"/>
        <v>0.866710707748096</v>
      </c>
      <c r="O171" s="44"/>
      <c r="P171" s="12"/>
      <c r="Q171" s="12"/>
      <c r="R171" s="12"/>
      <c r="S171" s="44"/>
      <c r="T171" s="12"/>
      <c r="U171" s="12"/>
    </row>
    <row r="172" spans="2:21" x14ac:dyDescent="0.2">
      <c r="B172" s="33"/>
      <c r="F172" s="163">
        <f t="shared" si="67"/>
        <v>6.3999999999999853</v>
      </c>
      <c r="G172" s="46">
        <f t="shared" ref="G172:G235" si="80">$J$41*SIN($J$40*F172+$J$42)</f>
        <v>-0.28531695488856346</v>
      </c>
      <c r="H172" s="46">
        <f t="shared" si="68"/>
        <v>0.74362529209938677</v>
      </c>
      <c r="I172" s="46">
        <f t="shared" si="69"/>
        <v>0.45830833721082331</v>
      </c>
      <c r="J172" s="46">
        <f t="shared" ref="J172:J235" si="81">$M$41*SIN($M$40*F172+$M$42)</f>
        <v>2.6761436030072073E-2</v>
      </c>
      <c r="K172" s="46">
        <f t="shared" ref="K172:K235" si="82">I172+J172</f>
        <v>0.4850697732408954</v>
      </c>
      <c r="L172" s="46">
        <f t="shared" ref="L172:L235" si="83">$P$41*SIN($P$40*F172+$P$42)</f>
        <v>0.18221033198266179</v>
      </c>
      <c r="M172" s="46">
        <f t="shared" si="70"/>
        <v>0.66728010522355719</v>
      </c>
      <c r="O172" s="44"/>
      <c r="P172" s="12"/>
      <c r="Q172" s="12"/>
      <c r="R172" s="12"/>
      <c r="S172" s="44"/>
      <c r="T172" s="12"/>
      <c r="U172" s="12"/>
    </row>
    <row r="173" spans="2:21" x14ac:dyDescent="0.2">
      <c r="B173" s="33"/>
      <c r="F173" s="163">
        <f t="shared" ref="F173:F236" si="84">F172+$G$38</f>
        <v>6.4499999999999851</v>
      </c>
      <c r="G173" s="46">
        <f t="shared" si="80"/>
        <v>-0.17633557568778666</v>
      </c>
      <c r="H173" s="46">
        <f t="shared" ref="H173:H236" si="85">$G$41*SIN($G$40*F173+$G$42)</f>
        <v>0.22937416397032026</v>
      </c>
      <c r="I173" s="46">
        <f t="shared" ref="I173:I236" si="86">G173+H173</f>
        <v>5.3038588282533605E-2</v>
      </c>
      <c r="J173" s="46">
        <f t="shared" si="81"/>
        <v>-4.4091255090497302E-3</v>
      </c>
      <c r="K173" s="46">
        <f t="shared" si="82"/>
        <v>4.8629462773483872E-2</v>
      </c>
      <c r="L173" s="46">
        <f t="shared" si="83"/>
        <v>0.19709362710167069</v>
      </c>
      <c r="M173" s="46">
        <f t="shared" si="70"/>
        <v>0.24572308987515454</v>
      </c>
      <c r="O173" s="44"/>
      <c r="P173" s="12"/>
      <c r="Q173" s="12"/>
      <c r="R173" s="12"/>
      <c r="S173" s="44"/>
      <c r="T173" s="12"/>
      <c r="U173" s="12"/>
    </row>
    <row r="174" spans="2:21" x14ac:dyDescent="0.2">
      <c r="B174" s="33"/>
      <c r="F174" s="163">
        <f t="shared" si="84"/>
        <v>6.4999999999999849</v>
      </c>
      <c r="G174" s="46">
        <f t="shared" si="80"/>
        <v>-5.8509577391396836E-14</v>
      </c>
      <c r="H174" s="46">
        <f t="shared" si="85"/>
        <v>-0.36683733860011669</v>
      </c>
      <c r="I174" s="46">
        <f t="shared" si="86"/>
        <v>-0.3668373386001752</v>
      </c>
      <c r="J174" s="46">
        <f t="shared" si="81"/>
        <v>-3.5145737651519182E-2</v>
      </c>
      <c r="K174" s="46">
        <f t="shared" si="82"/>
        <v>-0.40198307625169438</v>
      </c>
      <c r="L174" s="46">
        <f t="shared" si="83"/>
        <v>0.14409009639025186</v>
      </c>
      <c r="M174" s="46">
        <f t="shared" ref="M174:M237" si="87">I174+L174+J174</f>
        <v>-0.25789297986144255</v>
      </c>
      <c r="O174" s="44"/>
      <c r="P174" s="12"/>
      <c r="Q174" s="12"/>
      <c r="R174" s="12"/>
      <c r="S174" s="44"/>
      <c r="T174" s="12"/>
      <c r="U174" s="12"/>
    </row>
    <row r="175" spans="2:21" x14ac:dyDescent="0.2">
      <c r="B175" s="33"/>
      <c r="F175" s="163">
        <f t="shared" si="84"/>
        <v>6.5499999999999847</v>
      </c>
      <c r="G175" s="46">
        <f t="shared" si="80"/>
        <v>0.17633557568769545</v>
      </c>
      <c r="H175" s="46">
        <f t="shared" si="85"/>
        <v>-0.83196988654760218</v>
      </c>
      <c r="I175" s="46">
        <f t="shared" si="86"/>
        <v>-0.65563431085990675</v>
      </c>
      <c r="J175" s="46">
        <f t="shared" si="81"/>
        <v>-6.2423280276127348E-2</v>
      </c>
      <c r="K175" s="46">
        <f t="shared" si="82"/>
        <v>-0.71805759113603407</v>
      </c>
      <c r="L175" s="46">
        <f t="shared" si="83"/>
        <v>4.1456248243512697E-2</v>
      </c>
      <c r="M175" s="46">
        <f t="shared" si="87"/>
        <v>-0.67660134289252138</v>
      </c>
      <c r="O175" s="44"/>
      <c r="P175" s="12"/>
      <c r="Q175" s="12"/>
      <c r="R175" s="12"/>
      <c r="S175" s="44"/>
      <c r="T175" s="12"/>
      <c r="U175" s="12"/>
    </row>
    <row r="176" spans="2:21" x14ac:dyDescent="0.2">
      <c r="B176" s="33"/>
      <c r="F176" s="163">
        <f t="shared" si="84"/>
        <v>6.5999999999999845</v>
      </c>
      <c r="G176" s="46">
        <f t="shared" si="80"/>
        <v>0.28531695488852732</v>
      </c>
      <c r="H176" s="46">
        <f t="shared" si="85"/>
        <v>-0.99982151041411715</v>
      </c>
      <c r="I176" s="46">
        <f t="shared" si="86"/>
        <v>-0.71450455552558978</v>
      </c>
      <c r="J176" s="46">
        <f t="shared" si="81"/>
        <v>-8.3557077444343597E-2</v>
      </c>
      <c r="K176" s="46">
        <f t="shared" si="82"/>
        <v>-0.79806163296993338</v>
      </c>
      <c r="L176" s="46">
        <f t="shared" si="83"/>
        <v>-7.5456768364815296E-2</v>
      </c>
      <c r="M176" s="46">
        <f t="shared" si="87"/>
        <v>-0.87351840133474867</v>
      </c>
      <c r="O176" s="44"/>
      <c r="P176" s="12"/>
      <c r="Q176" s="12"/>
      <c r="R176" s="12"/>
      <c r="S176" s="44"/>
      <c r="T176" s="12"/>
      <c r="U176" s="12"/>
    </row>
    <row r="177" spans="2:21" x14ac:dyDescent="0.2">
      <c r="B177" s="33"/>
      <c r="F177" s="163">
        <f t="shared" si="84"/>
        <v>6.6499999999999844</v>
      </c>
      <c r="G177" s="46">
        <f t="shared" si="80"/>
        <v>0.28531695488856446</v>
      </c>
      <c r="H177" s="46">
        <f t="shared" si="85"/>
        <v>-0.81041517658540374</v>
      </c>
      <c r="I177" s="46">
        <f t="shared" si="86"/>
        <v>-0.52509822169683928</v>
      </c>
      <c r="J177" s="46">
        <f t="shared" si="81"/>
        <v>-9.646712519363676E-2</v>
      </c>
      <c r="K177" s="46">
        <f t="shared" si="82"/>
        <v>-0.62156534689047604</v>
      </c>
      <c r="L177" s="46">
        <f t="shared" si="83"/>
        <v>-0.16637949514471218</v>
      </c>
      <c r="M177" s="46">
        <f t="shared" si="87"/>
        <v>-0.78794484203518822</v>
      </c>
      <c r="O177" s="44"/>
      <c r="P177" s="12"/>
      <c r="Q177" s="12"/>
      <c r="R177" s="12"/>
      <c r="S177" s="44"/>
      <c r="T177" s="12"/>
      <c r="U177" s="12"/>
    </row>
    <row r="178" spans="2:21" x14ac:dyDescent="0.2">
      <c r="B178" s="33"/>
      <c r="F178" s="163">
        <f t="shared" si="84"/>
        <v>6.6999999999999842</v>
      </c>
      <c r="G178" s="46">
        <f t="shared" si="80"/>
        <v>0.17633557568778929</v>
      </c>
      <c r="H178" s="46">
        <f t="shared" si="85"/>
        <v>-0.33142988505631726</v>
      </c>
      <c r="I178" s="46">
        <f t="shared" si="86"/>
        <v>-0.15509430936852797</v>
      </c>
      <c r="J178" s="46">
        <f t="shared" si="81"/>
        <v>-9.9882807067283141E-2</v>
      </c>
      <c r="K178" s="46">
        <f t="shared" si="82"/>
        <v>-0.25497711643581111</v>
      </c>
      <c r="L178" s="46">
        <f t="shared" si="83"/>
        <v>-0.19999455564061974</v>
      </c>
      <c r="M178" s="46">
        <f t="shared" si="87"/>
        <v>-0.45497167207643086</v>
      </c>
      <c r="O178" s="44"/>
      <c r="P178" s="12"/>
      <c r="Q178" s="12"/>
      <c r="R178" s="12"/>
      <c r="S178" s="44"/>
      <c r="T178" s="12"/>
      <c r="U178" s="12"/>
    </row>
    <row r="179" spans="2:21" x14ac:dyDescent="0.2">
      <c r="B179" s="33"/>
      <c r="F179" s="163">
        <f t="shared" si="84"/>
        <v>6.749999999999984</v>
      </c>
      <c r="G179" s="46">
        <f t="shared" si="80"/>
        <v>6.1743774155964541E-14</v>
      </c>
      <c r="H179" s="46">
        <f t="shared" si="85"/>
        <v>0.26598250833151316</v>
      </c>
      <c r="I179" s="46">
        <f t="shared" si="86"/>
        <v>0.26598250833157489</v>
      </c>
      <c r="J179" s="46">
        <f t="shared" si="81"/>
        <v>-9.346794912666774E-2</v>
      </c>
      <c r="K179" s="46">
        <f t="shared" si="82"/>
        <v>0.17251455920490716</v>
      </c>
      <c r="L179" s="46">
        <f t="shared" si="83"/>
        <v>-0.16472359599745479</v>
      </c>
      <c r="M179" s="46">
        <f t="shared" si="87"/>
        <v>7.7909632074523588E-3</v>
      </c>
      <c r="O179" s="44"/>
      <c r="P179" s="12"/>
      <c r="Q179" s="12"/>
      <c r="R179" s="12"/>
      <c r="S179" s="44"/>
      <c r="T179" s="12"/>
      <c r="U179" s="12"/>
    </row>
    <row r="180" spans="2:21" x14ac:dyDescent="0.2">
      <c r="B180" s="33"/>
      <c r="F180" s="163">
        <f t="shared" si="84"/>
        <v>6.7999999999999838</v>
      </c>
      <c r="G180" s="46">
        <f t="shared" si="80"/>
        <v>-0.17633557568769284</v>
      </c>
      <c r="H180" s="46">
        <f t="shared" si="85"/>
        <v>0.76835357012225458</v>
      </c>
      <c r="I180" s="46">
        <f t="shared" si="86"/>
        <v>0.59201799443456171</v>
      </c>
      <c r="J180" s="46">
        <f t="shared" si="81"/>
        <v>-7.7853906439190435E-2</v>
      </c>
      <c r="K180" s="46">
        <f t="shared" si="82"/>
        <v>0.51416408799537128</v>
      </c>
      <c r="L180" s="46">
        <f t="shared" si="83"/>
        <v>-7.2715327106475131E-2</v>
      </c>
      <c r="M180" s="46">
        <f t="shared" si="87"/>
        <v>0.44144876088889617</v>
      </c>
      <c r="O180" s="44"/>
      <c r="P180" s="12"/>
      <c r="Q180" s="12"/>
      <c r="R180" s="12"/>
      <c r="S180" s="44"/>
      <c r="T180" s="12"/>
      <c r="U180" s="12"/>
    </row>
    <row r="181" spans="2:21" x14ac:dyDescent="0.2">
      <c r="B181" s="33"/>
      <c r="F181" s="163">
        <f t="shared" si="84"/>
        <v>6.8499999999999837</v>
      </c>
      <c r="G181" s="46">
        <f t="shared" si="80"/>
        <v>-0.28531695488852632</v>
      </c>
      <c r="H181" s="46">
        <f t="shared" si="85"/>
        <v>0.99617520044895669</v>
      </c>
      <c r="I181" s="46">
        <f t="shared" si="86"/>
        <v>0.71085824556043042</v>
      </c>
      <c r="J181" s="46">
        <f t="shared" si="81"/>
        <v>-5.457742464514375E-2</v>
      </c>
      <c r="K181" s="46">
        <f t="shared" si="82"/>
        <v>0.65628082091528672</v>
      </c>
      <c r="L181" s="46">
        <f t="shared" si="83"/>
        <v>4.433897101980501E-2</v>
      </c>
      <c r="M181" s="46">
        <f t="shared" si="87"/>
        <v>0.70061979193509172</v>
      </c>
      <c r="O181" s="44"/>
      <c r="P181" s="12"/>
      <c r="Q181" s="12"/>
      <c r="R181" s="12"/>
      <c r="S181" s="44"/>
      <c r="T181" s="12"/>
      <c r="U181" s="12"/>
    </row>
    <row r="182" spans="2:21" x14ac:dyDescent="0.2">
      <c r="B182" s="33"/>
      <c r="F182" s="163">
        <f t="shared" si="84"/>
        <v>6.8999999999999835</v>
      </c>
      <c r="G182" s="46">
        <f t="shared" si="80"/>
        <v>-0.28531695488856545</v>
      </c>
      <c r="H182" s="46">
        <f t="shared" si="85"/>
        <v>0.86804177888681611</v>
      </c>
      <c r="I182" s="46">
        <f t="shared" si="86"/>
        <v>0.58272482399825065</v>
      </c>
      <c r="J182" s="46">
        <f t="shared" si="81"/>
        <v>-2.5929392314150864E-2</v>
      </c>
      <c r="K182" s="46">
        <f t="shared" si="82"/>
        <v>0.55679543168409984</v>
      </c>
      <c r="L182" s="46">
        <f t="shared" si="83"/>
        <v>0.14612117715921863</v>
      </c>
      <c r="M182" s="46">
        <f t="shared" si="87"/>
        <v>0.70291660884331852</v>
      </c>
      <c r="O182" s="44"/>
      <c r="P182" s="12"/>
      <c r="Q182" s="12"/>
      <c r="R182" s="12"/>
      <c r="S182" s="44"/>
      <c r="T182" s="12"/>
      <c r="U182" s="12"/>
    </row>
    <row r="183" spans="2:21" x14ac:dyDescent="0.2">
      <c r="F183" s="163">
        <f t="shared" si="84"/>
        <v>6.9499999999999833</v>
      </c>
      <c r="G183" s="46">
        <f t="shared" si="80"/>
        <v>-0.17633557568779537</v>
      </c>
      <c r="H183" s="46">
        <f t="shared" si="85"/>
        <v>0.42973816205571891</v>
      </c>
      <c r="I183" s="46">
        <f t="shared" si="86"/>
        <v>0.25340258636792357</v>
      </c>
      <c r="J183" s="46">
        <f t="shared" si="81"/>
        <v>5.2706300037891054E-3</v>
      </c>
      <c r="K183" s="46">
        <f t="shared" si="82"/>
        <v>0.25867321637171264</v>
      </c>
      <c r="L183" s="46">
        <f t="shared" si="83"/>
        <v>0.19757348146559184</v>
      </c>
      <c r="M183" s="46">
        <f t="shared" si="87"/>
        <v>0.45624669783730448</v>
      </c>
      <c r="O183" s="44"/>
      <c r="P183" s="12"/>
      <c r="Q183" s="12"/>
      <c r="R183" s="12"/>
      <c r="S183" s="44"/>
      <c r="T183" s="12"/>
      <c r="U183" s="12"/>
    </row>
    <row r="184" spans="2:21" x14ac:dyDescent="0.2">
      <c r="F184" s="163">
        <f t="shared" si="84"/>
        <v>6.9999999999999831</v>
      </c>
      <c r="G184" s="46">
        <f t="shared" si="80"/>
        <v>-6.4977970920532258E-14</v>
      </c>
      <c r="H184" s="46">
        <f t="shared" si="85"/>
        <v>-0.16212024082527082</v>
      </c>
      <c r="I184" s="46">
        <f t="shared" si="86"/>
        <v>-0.1621202408253358</v>
      </c>
      <c r="J184" s="46">
        <f t="shared" si="81"/>
        <v>3.5951913014937373E-2</v>
      </c>
      <c r="K184" s="46">
        <f t="shared" si="82"/>
        <v>-0.12616832781039844</v>
      </c>
      <c r="L184" s="46">
        <f t="shared" si="83"/>
        <v>0.18097367915541288</v>
      </c>
      <c r="M184" s="46">
        <f t="shared" si="87"/>
        <v>5.480535134501445E-2</v>
      </c>
      <c r="O184" s="44"/>
      <c r="P184" s="12"/>
      <c r="Q184" s="12"/>
      <c r="R184" s="12"/>
      <c r="S184" s="44"/>
      <c r="T184" s="12"/>
      <c r="U184" s="12"/>
    </row>
    <row r="185" spans="2:21" x14ac:dyDescent="0.2">
      <c r="F185" s="163">
        <f t="shared" si="84"/>
        <v>7.0499999999999829</v>
      </c>
      <c r="G185" s="46">
        <f t="shared" si="80"/>
        <v>0.1763355756876902</v>
      </c>
      <c r="H185" s="46">
        <f t="shared" si="85"/>
        <v>-0.69604955782941702</v>
      </c>
      <c r="I185" s="46">
        <f t="shared" si="86"/>
        <v>-0.51971398214172682</v>
      </c>
      <c r="J185" s="46">
        <f t="shared" si="81"/>
        <v>6.3094782132149488E-2</v>
      </c>
      <c r="K185" s="46">
        <f t="shared" si="82"/>
        <v>-0.45661920000957734</v>
      </c>
      <c r="L185" s="46">
        <f t="shared" si="83"/>
        <v>0.10203939745398685</v>
      </c>
      <c r="M185" s="46">
        <f t="shared" si="87"/>
        <v>-0.35457980255559052</v>
      </c>
      <c r="O185" s="44"/>
      <c r="P185" s="12"/>
      <c r="Q185" s="12"/>
      <c r="R185" s="12"/>
      <c r="S185" s="44"/>
      <c r="T185" s="12"/>
      <c r="U185" s="12"/>
    </row>
    <row r="186" spans="2:21" x14ac:dyDescent="0.2">
      <c r="F186" s="163">
        <f t="shared" si="84"/>
        <v>7.0999999999999828</v>
      </c>
      <c r="G186" s="46">
        <f t="shared" si="80"/>
        <v>0.28531695488852532</v>
      </c>
      <c r="H186" s="46">
        <f t="shared" si="85"/>
        <v>-0.98126523855481873</v>
      </c>
      <c r="I186" s="46">
        <f t="shared" si="86"/>
        <v>-0.69594828366629335</v>
      </c>
      <c r="J186" s="46">
        <f t="shared" si="81"/>
        <v>8.4027816083190793E-2</v>
      </c>
      <c r="K186" s="46">
        <f t="shared" si="82"/>
        <v>-0.61192046758310259</v>
      </c>
      <c r="L186" s="46">
        <f t="shared" si="83"/>
        <v>-1.2041280935482478E-2</v>
      </c>
      <c r="M186" s="46">
        <f t="shared" si="87"/>
        <v>-0.6239617485185851</v>
      </c>
      <c r="O186" s="44"/>
      <c r="P186" s="12"/>
      <c r="Q186" s="12"/>
      <c r="R186" s="12"/>
      <c r="S186" s="44"/>
      <c r="T186" s="12"/>
      <c r="U186" s="12"/>
    </row>
    <row r="187" spans="2:21" x14ac:dyDescent="0.2">
      <c r="F187" s="163">
        <f t="shared" si="84"/>
        <v>7.1499999999999826</v>
      </c>
      <c r="G187" s="46">
        <f t="shared" si="80"/>
        <v>0.28531695488856645</v>
      </c>
      <c r="H187" s="46">
        <f t="shared" si="85"/>
        <v>-0.91585352085765104</v>
      </c>
      <c r="I187" s="46">
        <f t="shared" si="86"/>
        <v>-0.63053656596908458</v>
      </c>
      <c r="J187" s="46">
        <f t="shared" si="81"/>
        <v>9.6690770169988435E-2</v>
      </c>
      <c r="K187" s="46">
        <f t="shared" si="82"/>
        <v>-0.53384579579909619</v>
      </c>
      <c r="L187" s="46">
        <f t="shared" si="83"/>
        <v>-0.12197446681764373</v>
      </c>
      <c r="M187" s="46">
        <f t="shared" si="87"/>
        <v>-0.65582026261673998</v>
      </c>
      <c r="O187" s="44"/>
      <c r="P187" s="12"/>
      <c r="Q187" s="12"/>
      <c r="R187" s="12"/>
      <c r="S187" s="44"/>
      <c r="T187" s="12"/>
      <c r="U187" s="12"/>
    </row>
    <row r="188" spans="2:21" x14ac:dyDescent="0.2">
      <c r="F188" s="163">
        <f t="shared" si="84"/>
        <v>7.1999999999999824</v>
      </c>
      <c r="G188" s="46">
        <f t="shared" si="80"/>
        <v>0.17633557568779798</v>
      </c>
      <c r="H188" s="46">
        <f t="shared" si="85"/>
        <v>-0.52318743325393169</v>
      </c>
      <c r="I188" s="46">
        <f t="shared" si="86"/>
        <v>-0.34685185756613368</v>
      </c>
      <c r="J188" s="46">
        <f t="shared" si="81"/>
        <v>9.9837347077003591E-2</v>
      </c>
      <c r="K188" s="46">
        <f t="shared" si="82"/>
        <v>-0.24701451048913009</v>
      </c>
      <c r="L188" s="46">
        <f t="shared" si="83"/>
        <v>-0.18989483114704522</v>
      </c>
      <c r="M188" s="46">
        <f t="shared" si="87"/>
        <v>-0.43690934163617529</v>
      </c>
      <c r="O188" s="44"/>
      <c r="P188" s="12"/>
      <c r="Q188" s="12"/>
      <c r="R188" s="12"/>
      <c r="S188" s="44"/>
      <c r="T188" s="12"/>
      <c r="U188" s="12"/>
    </row>
    <row r="189" spans="2:21" x14ac:dyDescent="0.2">
      <c r="F189" s="163">
        <f t="shared" si="84"/>
        <v>7.2499999999999822</v>
      </c>
      <c r="G189" s="46">
        <f t="shared" si="80"/>
        <v>6.8212167685099962E-14</v>
      </c>
      <c r="H189" s="46">
        <f t="shared" si="85"/>
        <v>5.6424896203200993E-2</v>
      </c>
      <c r="I189" s="46">
        <f t="shared" si="86"/>
        <v>5.6424896203269202E-2</v>
      </c>
      <c r="J189" s="46">
        <f t="shared" si="81"/>
        <v>9.3157858375654073E-2</v>
      </c>
      <c r="K189" s="46">
        <f t="shared" si="82"/>
        <v>0.14958275457892328</v>
      </c>
      <c r="L189" s="46">
        <f t="shared" si="83"/>
        <v>-0.19240791915934924</v>
      </c>
      <c r="M189" s="46">
        <f t="shared" si="87"/>
        <v>-4.2825164580425956E-2</v>
      </c>
      <c r="O189" s="44"/>
      <c r="P189" s="12"/>
      <c r="Q189" s="12"/>
      <c r="R189" s="12"/>
      <c r="S189" s="44"/>
      <c r="T189" s="12"/>
      <c r="U189" s="12"/>
    </row>
    <row r="190" spans="2:21" x14ac:dyDescent="0.2">
      <c r="F190" s="163">
        <f t="shared" si="84"/>
        <v>7.2999999999999821</v>
      </c>
      <c r="G190" s="46">
        <f t="shared" si="80"/>
        <v>-0.17633557568768762</v>
      </c>
      <c r="H190" s="46">
        <f t="shared" si="85"/>
        <v>0.61587538380079654</v>
      </c>
      <c r="I190" s="46">
        <f t="shared" si="86"/>
        <v>0.43953980811310889</v>
      </c>
      <c r="J190" s="46">
        <f t="shared" si="81"/>
        <v>7.7309704288715905E-2</v>
      </c>
      <c r="K190" s="46">
        <f t="shared" si="82"/>
        <v>0.51684951240182475</v>
      </c>
      <c r="L190" s="46">
        <f t="shared" si="83"/>
        <v>-0.12864812413405127</v>
      </c>
      <c r="M190" s="46">
        <f t="shared" si="87"/>
        <v>0.38820138826777356</v>
      </c>
      <c r="O190" s="44"/>
      <c r="P190" s="12"/>
      <c r="Q190" s="12"/>
      <c r="R190" s="12"/>
      <c r="S190" s="44"/>
      <c r="T190" s="12"/>
      <c r="U190" s="12"/>
    </row>
    <row r="191" spans="2:21" x14ac:dyDescent="0.2">
      <c r="F191" s="163">
        <f t="shared" si="84"/>
        <v>7.3499999999999819</v>
      </c>
      <c r="G191" s="46">
        <f t="shared" si="80"/>
        <v>-0.28531695488852432</v>
      </c>
      <c r="H191" s="46">
        <f t="shared" si="85"/>
        <v>0.95526021015821694</v>
      </c>
      <c r="I191" s="46">
        <f t="shared" si="86"/>
        <v>0.66994325526969267</v>
      </c>
      <c r="J191" s="46">
        <f t="shared" si="81"/>
        <v>5.3852671873727956E-2</v>
      </c>
      <c r="K191" s="46">
        <f t="shared" si="82"/>
        <v>0.72379592714342067</v>
      </c>
      <c r="L191" s="46">
        <f t="shared" si="83"/>
        <v>-2.0576836520540875E-2</v>
      </c>
      <c r="M191" s="46">
        <f t="shared" si="87"/>
        <v>0.70321909062287979</v>
      </c>
      <c r="O191" s="44"/>
      <c r="P191" s="12"/>
      <c r="Q191" s="12"/>
      <c r="R191" s="12"/>
      <c r="S191" s="44"/>
      <c r="T191" s="12"/>
      <c r="U191" s="12"/>
    </row>
    <row r="192" spans="2:21" x14ac:dyDescent="0.2">
      <c r="F192" s="163">
        <f t="shared" si="84"/>
        <v>7.3999999999999817</v>
      </c>
      <c r="G192" s="46">
        <f t="shared" si="80"/>
        <v>-0.28531695488856745</v>
      </c>
      <c r="H192" s="46">
        <f t="shared" si="85"/>
        <v>0.95330979998197074</v>
      </c>
      <c r="I192" s="46">
        <f t="shared" si="86"/>
        <v>0.66799284509340329</v>
      </c>
      <c r="J192" s="46">
        <f t="shared" si="81"/>
        <v>2.5095419626087093E-2</v>
      </c>
      <c r="K192" s="46">
        <f t="shared" si="82"/>
        <v>0.69308826471949037</v>
      </c>
      <c r="L192" s="46">
        <f t="shared" si="83"/>
        <v>9.4581925901531222E-2</v>
      </c>
      <c r="M192" s="46">
        <f t="shared" si="87"/>
        <v>0.78767019062102162</v>
      </c>
      <c r="O192" s="44"/>
      <c r="P192" s="12"/>
      <c r="Q192" s="12"/>
      <c r="R192" s="12"/>
      <c r="S192" s="44"/>
      <c r="T192" s="12"/>
      <c r="U192" s="12"/>
    </row>
    <row r="193" spans="6:21" x14ac:dyDescent="0.2">
      <c r="F193" s="163">
        <f t="shared" si="84"/>
        <v>7.4499999999999815</v>
      </c>
      <c r="G193" s="46">
        <f t="shared" si="80"/>
        <v>-0.17633557568780059</v>
      </c>
      <c r="H193" s="46">
        <f t="shared" si="85"/>
        <v>0.61072107722197</v>
      </c>
      <c r="I193" s="46">
        <f t="shared" si="86"/>
        <v>0.43438550153416944</v>
      </c>
      <c r="J193" s="46">
        <f t="shared" si="81"/>
        <v>-6.1317423991561594E-3</v>
      </c>
      <c r="K193" s="46">
        <f t="shared" si="82"/>
        <v>0.42825375913501329</v>
      </c>
      <c r="L193" s="46">
        <f t="shared" si="83"/>
        <v>0.17716293923650842</v>
      </c>
      <c r="M193" s="46">
        <f t="shared" si="87"/>
        <v>0.60541669837152168</v>
      </c>
      <c r="O193" s="44"/>
      <c r="P193" s="12"/>
      <c r="Q193" s="12"/>
      <c r="R193" s="12"/>
      <c r="S193" s="44"/>
      <c r="T193" s="12"/>
      <c r="U193" s="12"/>
    </row>
    <row r="194" spans="6:21" x14ac:dyDescent="0.2">
      <c r="F194" s="163">
        <f t="shared" si="84"/>
        <v>7.4999999999999813</v>
      </c>
      <c r="G194" s="46">
        <f t="shared" si="80"/>
        <v>-7.1446364449667679E-14</v>
      </c>
      <c r="H194" s="46">
        <f t="shared" si="85"/>
        <v>4.9908438995902984E-2</v>
      </c>
      <c r="I194" s="46">
        <f t="shared" si="86"/>
        <v>4.9908438995831535E-2</v>
      </c>
      <c r="J194" s="46">
        <f t="shared" si="81"/>
        <v>-3.6755413798178857E-2</v>
      </c>
      <c r="K194" s="46">
        <f t="shared" si="82"/>
        <v>1.3153025197652678E-2</v>
      </c>
      <c r="L194" s="46">
        <f t="shared" si="83"/>
        <v>0.19872204244472461</v>
      </c>
      <c r="M194" s="46">
        <f t="shared" si="87"/>
        <v>0.21187506764237729</v>
      </c>
      <c r="O194" s="44"/>
      <c r="P194" s="12"/>
      <c r="Q194" s="12"/>
      <c r="R194" s="12"/>
      <c r="S194" s="44"/>
      <c r="T194" s="12"/>
      <c r="U194" s="12"/>
    </row>
    <row r="195" spans="6:21" x14ac:dyDescent="0.2">
      <c r="F195" s="163">
        <f t="shared" si="84"/>
        <v>7.5499999999999812</v>
      </c>
      <c r="G195" s="46">
        <f t="shared" si="80"/>
        <v>0.17633557568768499</v>
      </c>
      <c r="H195" s="46">
        <f t="shared" si="85"/>
        <v>-0.52873756928842264</v>
      </c>
      <c r="I195" s="46">
        <f t="shared" si="86"/>
        <v>-0.35240199360073765</v>
      </c>
      <c r="J195" s="46">
        <f t="shared" si="81"/>
        <v>-6.3761590161352064E-2</v>
      </c>
      <c r="K195" s="46">
        <f t="shared" si="82"/>
        <v>-0.41616358376208973</v>
      </c>
      <c r="L195" s="46">
        <f t="shared" si="83"/>
        <v>0.15183342929348304</v>
      </c>
      <c r="M195" s="46">
        <f t="shared" si="87"/>
        <v>-0.26433015446860669</v>
      </c>
      <c r="O195" s="44"/>
      <c r="P195" s="12"/>
      <c r="Q195" s="12"/>
      <c r="R195" s="12"/>
      <c r="S195" s="44"/>
      <c r="T195" s="12"/>
      <c r="U195" s="12"/>
    </row>
    <row r="196" spans="6:21" x14ac:dyDescent="0.2">
      <c r="F196" s="163">
        <f t="shared" si="84"/>
        <v>7.599999999999981</v>
      </c>
      <c r="G196" s="46">
        <f t="shared" si="80"/>
        <v>0.28531695488852332</v>
      </c>
      <c r="H196" s="46">
        <f t="shared" si="85"/>
        <v>-0.91845415147700771</v>
      </c>
      <c r="I196" s="46">
        <f t="shared" si="86"/>
        <v>-0.63313719658848444</v>
      </c>
      <c r="J196" s="46">
        <f t="shared" si="81"/>
        <v>-8.4492303618485309E-2</v>
      </c>
      <c r="K196" s="46">
        <f t="shared" si="82"/>
        <v>-0.71762950020696969</v>
      </c>
      <c r="L196" s="46">
        <f t="shared" si="83"/>
        <v>5.2647389171829428E-2</v>
      </c>
      <c r="M196" s="46">
        <f t="shared" si="87"/>
        <v>-0.66498211103514038</v>
      </c>
      <c r="O196" s="44"/>
      <c r="P196" s="12"/>
      <c r="Q196" s="12"/>
      <c r="R196" s="12"/>
      <c r="S196" s="44"/>
      <c r="T196" s="12"/>
      <c r="U196" s="12"/>
    </row>
    <row r="197" spans="6:21" x14ac:dyDescent="0.2">
      <c r="F197" s="163">
        <f t="shared" si="84"/>
        <v>7.6499999999999808</v>
      </c>
      <c r="G197" s="46">
        <f t="shared" si="80"/>
        <v>0.28531695488856845</v>
      </c>
      <c r="H197" s="46">
        <f t="shared" si="85"/>
        <v>-0.97998710191167571</v>
      </c>
      <c r="I197" s="46">
        <f t="shared" si="86"/>
        <v>-0.69467014702310725</v>
      </c>
      <c r="J197" s="46">
        <f t="shared" si="81"/>
        <v>-9.6907222004293594E-2</v>
      </c>
      <c r="K197" s="46">
        <f t="shared" si="82"/>
        <v>-0.79157736902740083</v>
      </c>
      <c r="L197" s="46">
        <f t="shared" si="83"/>
        <v>-6.4672490139312797E-2</v>
      </c>
      <c r="M197" s="46">
        <f t="shared" si="87"/>
        <v>-0.85624985916671359</v>
      </c>
      <c r="O197" s="44"/>
      <c r="P197" s="12"/>
      <c r="Q197" s="12"/>
      <c r="R197" s="12"/>
      <c r="S197" s="44"/>
      <c r="T197" s="12"/>
      <c r="U197" s="12"/>
    </row>
    <row r="198" spans="6:21" x14ac:dyDescent="0.2">
      <c r="F198" s="163">
        <f t="shared" si="84"/>
        <v>7.6999999999999806</v>
      </c>
      <c r="G198" s="46">
        <f t="shared" si="80"/>
        <v>0.17633557568780323</v>
      </c>
      <c r="H198" s="46">
        <f t="shared" si="85"/>
        <v>-0.69134935992783464</v>
      </c>
      <c r="I198" s="46">
        <f t="shared" si="86"/>
        <v>-0.51501378424003141</v>
      </c>
      <c r="J198" s="46">
        <f t="shared" si="81"/>
        <v>-9.9784459860548985E-2</v>
      </c>
      <c r="K198" s="46">
        <f t="shared" si="82"/>
        <v>-0.61479824410058037</v>
      </c>
      <c r="L198" s="46">
        <f t="shared" si="83"/>
        <v>-0.15971661077337315</v>
      </c>
      <c r="M198" s="46">
        <f t="shared" si="87"/>
        <v>-0.77451485487395355</v>
      </c>
      <c r="O198" s="44"/>
      <c r="P198" s="12"/>
      <c r="Q198" s="12"/>
      <c r="R198" s="12"/>
      <c r="S198" s="44"/>
      <c r="T198" s="12"/>
      <c r="U198" s="12"/>
    </row>
    <row r="199" spans="6:21" x14ac:dyDescent="0.2">
      <c r="F199" s="163">
        <f t="shared" si="84"/>
        <v>7.7499999999999805</v>
      </c>
      <c r="G199" s="46">
        <f t="shared" si="80"/>
        <v>7.4680561214235383E-14</v>
      </c>
      <c r="H199" s="46">
        <f t="shared" si="85"/>
        <v>-0.15567746453851772</v>
      </c>
      <c r="I199" s="46">
        <f t="shared" si="86"/>
        <v>-0.15567746453844303</v>
      </c>
      <c r="J199" s="46">
        <f t="shared" si="81"/>
        <v>-9.2840837307435267E-2</v>
      </c>
      <c r="K199" s="46">
        <f t="shared" si="82"/>
        <v>-0.24851830184587831</v>
      </c>
      <c r="L199" s="46">
        <f t="shared" si="83"/>
        <v>-0.19974802553133217</v>
      </c>
      <c r="M199" s="46">
        <f t="shared" si="87"/>
        <v>-0.44826632737721045</v>
      </c>
      <c r="O199" s="44"/>
      <c r="P199" s="12"/>
      <c r="Q199" s="12"/>
      <c r="R199" s="12"/>
      <c r="S199" s="44"/>
      <c r="T199" s="12"/>
      <c r="U199" s="12"/>
    </row>
    <row r="200" spans="6:21" x14ac:dyDescent="0.2">
      <c r="F200" s="163">
        <f t="shared" si="84"/>
        <v>7.7999999999999803</v>
      </c>
      <c r="G200" s="46">
        <f t="shared" si="80"/>
        <v>-0.17633557568768238</v>
      </c>
      <c r="H200" s="46">
        <f t="shared" si="85"/>
        <v>0.43562137272080947</v>
      </c>
      <c r="I200" s="46">
        <f t="shared" si="86"/>
        <v>0.2592857970331271</v>
      </c>
      <c r="J200" s="46">
        <f t="shared" si="81"/>
        <v>-7.6759750816955963E-2</v>
      </c>
      <c r="K200" s="46">
        <f t="shared" si="82"/>
        <v>0.18252604621617113</v>
      </c>
      <c r="L200" s="46">
        <f t="shared" si="83"/>
        <v>-0.17097833485211578</v>
      </c>
      <c r="M200" s="46">
        <f t="shared" si="87"/>
        <v>1.1547711364055357E-2</v>
      </c>
      <c r="O200" s="44"/>
      <c r="P200" s="12"/>
      <c r="Q200" s="12"/>
      <c r="R200" s="12"/>
      <c r="S200" s="44"/>
      <c r="T200" s="12"/>
      <c r="U200" s="12"/>
    </row>
    <row r="201" spans="6:21" x14ac:dyDescent="0.2">
      <c r="F201" s="163">
        <f t="shared" si="84"/>
        <v>7.8499999999999801</v>
      </c>
      <c r="G201" s="46">
        <f t="shared" si="80"/>
        <v>-0.28531695488852232</v>
      </c>
      <c r="H201" s="46">
        <f t="shared" si="85"/>
        <v>0.87126322488269858</v>
      </c>
      <c r="I201" s="46">
        <f t="shared" si="86"/>
        <v>0.58594626999417621</v>
      </c>
      <c r="J201" s="46">
        <f t="shared" si="81"/>
        <v>-5.3123912826245082E-2</v>
      </c>
      <c r="K201" s="46">
        <f t="shared" si="82"/>
        <v>0.53282235716793114</v>
      </c>
      <c r="L201" s="46">
        <f t="shared" si="83"/>
        <v>-8.3316955945483578E-2</v>
      </c>
      <c r="M201" s="46">
        <f t="shared" si="87"/>
        <v>0.44950540122244753</v>
      </c>
      <c r="O201" s="44"/>
      <c r="P201" s="12"/>
      <c r="Q201" s="12"/>
      <c r="R201" s="12"/>
      <c r="S201" s="44"/>
      <c r="T201" s="12"/>
      <c r="U201" s="12"/>
    </row>
    <row r="202" spans="6:21" x14ac:dyDescent="0.2">
      <c r="F202" s="163">
        <f t="shared" si="84"/>
        <v>7.8999999999999799</v>
      </c>
      <c r="G202" s="46">
        <f t="shared" si="80"/>
        <v>-0.28531695488856945</v>
      </c>
      <c r="H202" s="46">
        <f t="shared" si="85"/>
        <v>0.99558378910027323</v>
      </c>
      <c r="I202" s="46">
        <f t="shared" si="86"/>
        <v>0.71026683421170378</v>
      </c>
      <c r="J202" s="46">
        <f t="shared" si="81"/>
        <v>-2.4259580007830909E-2</v>
      </c>
      <c r="K202" s="46">
        <f t="shared" si="82"/>
        <v>0.68600725420387287</v>
      </c>
      <c r="L202" s="46">
        <f t="shared" si="83"/>
        <v>3.3042071688647832E-2</v>
      </c>
      <c r="M202" s="46">
        <f t="shared" si="87"/>
        <v>0.71904932589252069</v>
      </c>
      <c r="O202" s="44"/>
      <c r="P202" s="12"/>
      <c r="Q202" s="12"/>
      <c r="R202" s="12"/>
      <c r="S202" s="44"/>
      <c r="T202" s="12"/>
      <c r="U202" s="12"/>
    </row>
    <row r="203" spans="6:21" x14ac:dyDescent="0.2">
      <c r="F203" s="163">
        <f t="shared" si="84"/>
        <v>7.9499999999999797</v>
      </c>
      <c r="G203" s="46">
        <f t="shared" si="80"/>
        <v>-0.17633557568780581</v>
      </c>
      <c r="H203" s="46">
        <f t="shared" si="85"/>
        <v>0.76416062555875208</v>
      </c>
      <c r="I203" s="46">
        <f t="shared" si="86"/>
        <v>0.5878250498709463</v>
      </c>
      <c r="J203" s="46">
        <f t="shared" si="81"/>
        <v>6.9923986341893498E-3</v>
      </c>
      <c r="K203" s="46">
        <f t="shared" si="82"/>
        <v>0.59481744850513563</v>
      </c>
      <c r="L203" s="46">
        <f t="shared" si="83"/>
        <v>0.13802010543277066</v>
      </c>
      <c r="M203" s="46">
        <f t="shared" si="87"/>
        <v>0.73283755393790628</v>
      </c>
      <c r="O203" s="44"/>
      <c r="P203" s="12"/>
      <c r="Q203" s="12"/>
      <c r="R203" s="12"/>
      <c r="S203" s="44"/>
      <c r="T203" s="12"/>
      <c r="U203" s="12"/>
    </row>
    <row r="204" spans="6:21" x14ac:dyDescent="0.2">
      <c r="F204" s="163">
        <f t="shared" si="84"/>
        <v>7.9999999999999796</v>
      </c>
      <c r="G204" s="46">
        <f t="shared" si="80"/>
        <v>-7.7914757978803088E-14</v>
      </c>
      <c r="H204" s="46">
        <f t="shared" si="85"/>
        <v>0.25968626078315621</v>
      </c>
      <c r="I204" s="46">
        <f t="shared" si="86"/>
        <v>0.25968626078307827</v>
      </c>
      <c r="J204" s="46">
        <f t="shared" si="81"/>
        <v>3.7556180226197944E-2</v>
      </c>
      <c r="K204" s="46">
        <f t="shared" si="82"/>
        <v>0.29724244100927621</v>
      </c>
      <c r="L204" s="46">
        <f t="shared" si="83"/>
        <v>0.19545856625210078</v>
      </c>
      <c r="M204" s="46">
        <f t="shared" si="87"/>
        <v>0.492701007261377</v>
      </c>
      <c r="O204" s="44"/>
      <c r="P204" s="12"/>
      <c r="Q204" s="12"/>
      <c r="R204" s="12"/>
      <c r="S204" s="44"/>
      <c r="T204" s="12"/>
      <c r="U204" s="12"/>
    </row>
    <row r="205" spans="6:21" x14ac:dyDescent="0.2">
      <c r="F205" s="163">
        <f t="shared" si="84"/>
        <v>8.0499999999999794</v>
      </c>
      <c r="G205" s="46">
        <f t="shared" si="80"/>
        <v>0.17633557568767974</v>
      </c>
      <c r="H205" s="46">
        <f t="shared" si="85"/>
        <v>-0.33757964948585989</v>
      </c>
      <c r="I205" s="46">
        <f t="shared" si="86"/>
        <v>-0.16124407379818015</v>
      </c>
      <c r="J205" s="46">
        <f t="shared" si="81"/>
        <v>6.4423654757707824E-2</v>
      </c>
      <c r="K205" s="46">
        <f t="shared" si="82"/>
        <v>-9.6820419040472325E-2</v>
      </c>
      <c r="L205" s="46">
        <f t="shared" si="83"/>
        <v>0.18557338074482163</v>
      </c>
      <c r="M205" s="46">
        <f t="shared" si="87"/>
        <v>8.8752961704349306E-2</v>
      </c>
      <c r="O205" s="44"/>
      <c r="P205" s="12"/>
      <c r="Q205" s="12"/>
      <c r="R205" s="12"/>
      <c r="S205" s="44"/>
      <c r="T205" s="12"/>
      <c r="U205" s="12"/>
    </row>
    <row r="206" spans="6:21" x14ac:dyDescent="0.2">
      <c r="F206" s="163">
        <f t="shared" si="84"/>
        <v>8.0999999999999801</v>
      </c>
      <c r="G206" s="46">
        <f t="shared" si="80"/>
        <v>0.28531695488852266</v>
      </c>
      <c r="H206" s="46">
        <f t="shared" si="85"/>
        <v>-0.81422101339476782</v>
      </c>
      <c r="I206" s="46">
        <f t="shared" si="86"/>
        <v>-0.52890405850624522</v>
      </c>
      <c r="J206" s="46">
        <f t="shared" si="81"/>
        <v>8.4950505495482623E-2</v>
      </c>
      <c r="K206" s="46">
        <f t="shared" si="82"/>
        <v>-0.44395355301076261</v>
      </c>
      <c r="L206" s="46">
        <f t="shared" si="83"/>
        <v>0.11176939703667953</v>
      </c>
      <c r="M206" s="46">
        <f t="shared" si="87"/>
        <v>-0.33218415597408307</v>
      </c>
      <c r="O206" s="44"/>
      <c r="P206" s="12"/>
      <c r="Q206" s="12"/>
      <c r="R206" s="12"/>
      <c r="S206" s="44"/>
      <c r="T206" s="12"/>
      <c r="U206" s="12"/>
    </row>
    <row r="207" spans="6:21" x14ac:dyDescent="0.2">
      <c r="F207" s="163">
        <f t="shared" si="84"/>
        <v>8.1499999999999808</v>
      </c>
      <c r="G207" s="46">
        <f t="shared" si="80"/>
        <v>0.28531695488856917</v>
      </c>
      <c r="H207" s="46">
        <f t="shared" si="85"/>
        <v>-0.99992351138801394</v>
      </c>
      <c r="I207" s="46">
        <f t="shared" si="86"/>
        <v>-0.71460655649944482</v>
      </c>
      <c r="J207" s="46">
        <f t="shared" si="81"/>
        <v>9.7116464593993646E-2</v>
      </c>
      <c r="K207" s="46">
        <f t="shared" si="82"/>
        <v>-0.61749009190545112</v>
      </c>
      <c r="L207" s="46">
        <f t="shared" si="83"/>
        <v>-5.3237932655782921E-4</v>
      </c>
      <c r="M207" s="46">
        <f t="shared" si="87"/>
        <v>-0.61802247123200904</v>
      </c>
      <c r="O207" s="44"/>
      <c r="P207" s="12"/>
      <c r="Q207" s="12"/>
      <c r="R207" s="12"/>
      <c r="S207" s="44"/>
      <c r="T207" s="12"/>
      <c r="U207" s="12"/>
    </row>
    <row r="208" spans="6:21" x14ac:dyDescent="0.2">
      <c r="F208" s="163">
        <f t="shared" si="84"/>
        <v>8.1999999999999815</v>
      </c>
      <c r="G208" s="46">
        <f t="shared" si="80"/>
        <v>0.17633557568779809</v>
      </c>
      <c r="H208" s="46">
        <f t="shared" si="85"/>
        <v>-0.82833160452095889</v>
      </c>
      <c r="I208" s="46">
        <f t="shared" si="86"/>
        <v>-0.65199602883316077</v>
      </c>
      <c r="J208" s="46">
        <f t="shared" si="81"/>
        <v>9.9724149352371977E-2</v>
      </c>
      <c r="K208" s="46">
        <f t="shared" si="82"/>
        <v>-0.55227187948078882</v>
      </c>
      <c r="L208" s="46">
        <f t="shared" si="83"/>
        <v>-0.11265078323301532</v>
      </c>
      <c r="M208" s="46">
        <f t="shared" si="87"/>
        <v>-0.66492266271380418</v>
      </c>
      <c r="O208" s="44"/>
      <c r="P208" s="12"/>
      <c r="Q208" s="12"/>
      <c r="R208" s="12"/>
      <c r="S208" s="44"/>
      <c r="T208" s="12"/>
      <c r="U208" s="12"/>
    </row>
    <row r="209" spans="6:21" x14ac:dyDescent="0.2">
      <c r="F209" s="163">
        <f t="shared" si="84"/>
        <v>8.2499999999999822</v>
      </c>
      <c r="G209" s="46">
        <f t="shared" si="80"/>
        <v>6.8359185499688996E-14</v>
      </c>
      <c r="H209" s="46">
        <f t="shared" si="85"/>
        <v>-0.36075881082240108</v>
      </c>
      <c r="I209" s="46">
        <f t="shared" si="86"/>
        <v>-0.36075881082233274</v>
      </c>
      <c r="J209" s="46">
        <f t="shared" si="81"/>
        <v>9.251690950624325E-2</v>
      </c>
      <c r="K209" s="46">
        <f t="shared" si="82"/>
        <v>-0.26824190131608949</v>
      </c>
      <c r="L209" s="46">
        <f t="shared" si="83"/>
        <v>-0.18596781028391179</v>
      </c>
      <c r="M209" s="46">
        <f t="shared" si="87"/>
        <v>-0.45420971160000123</v>
      </c>
      <c r="O209" s="44"/>
      <c r="P209" s="12"/>
      <c r="Q209" s="12"/>
      <c r="R209" s="12"/>
      <c r="S209" s="44"/>
      <c r="T209" s="12"/>
      <c r="U209" s="12"/>
    </row>
    <row r="210" spans="6:21" x14ac:dyDescent="0.2">
      <c r="F210" s="163">
        <f t="shared" si="84"/>
        <v>8.2999999999999829</v>
      </c>
      <c r="G210" s="46">
        <f t="shared" si="80"/>
        <v>-0.17633557568768748</v>
      </c>
      <c r="H210" s="46">
        <f t="shared" si="85"/>
        <v>0.23572094740186225</v>
      </c>
      <c r="I210" s="46">
        <f t="shared" si="86"/>
        <v>5.9385371714174767E-2</v>
      </c>
      <c r="J210" s="46">
        <f t="shared" si="81"/>
        <v>7.6204086936743839E-2</v>
      </c>
      <c r="K210" s="46">
        <f t="shared" si="82"/>
        <v>0.13558945865091859</v>
      </c>
      <c r="L210" s="46">
        <f t="shared" si="83"/>
        <v>-0.19523018202980416</v>
      </c>
      <c r="M210" s="46">
        <f t="shared" si="87"/>
        <v>-5.9640723378885555E-2</v>
      </c>
      <c r="O210" s="44"/>
      <c r="P210" s="12"/>
      <c r="Q210" s="12"/>
      <c r="R210" s="12"/>
      <c r="S210" s="44"/>
      <c r="T210" s="12"/>
      <c r="U210" s="12"/>
    </row>
    <row r="211" spans="6:21" x14ac:dyDescent="0.2">
      <c r="F211" s="163">
        <f t="shared" si="84"/>
        <v>8.3499999999999837</v>
      </c>
      <c r="G211" s="46">
        <f t="shared" si="80"/>
        <v>-0.28531695488852687</v>
      </c>
      <c r="H211" s="46">
        <f t="shared" si="85"/>
        <v>0.74797248751156387</v>
      </c>
      <c r="I211" s="46">
        <f t="shared" si="86"/>
        <v>0.46265553262303699</v>
      </c>
      <c r="J211" s="46">
        <f t="shared" si="81"/>
        <v>5.2391201717457925E-2</v>
      </c>
      <c r="K211" s="46">
        <f t="shared" si="82"/>
        <v>0.51504673434049497</v>
      </c>
      <c r="L211" s="46">
        <f t="shared" si="83"/>
        <v>-0.13724757199115928</v>
      </c>
      <c r="M211" s="46">
        <f t="shared" si="87"/>
        <v>0.37779916234933564</v>
      </c>
      <c r="O211" s="44"/>
      <c r="P211" s="12"/>
      <c r="Q211" s="12"/>
      <c r="R211" s="12"/>
      <c r="S211" s="44"/>
      <c r="T211" s="12"/>
      <c r="U211" s="12"/>
    </row>
    <row r="212" spans="6:21" x14ac:dyDescent="0.2">
      <c r="F212" s="163">
        <f t="shared" si="84"/>
        <v>8.3999999999999844</v>
      </c>
      <c r="G212" s="46">
        <f t="shared" si="80"/>
        <v>-0.2853169548885649</v>
      </c>
      <c r="H212" s="46">
        <f t="shared" si="85"/>
        <v>0.99295719997526566</v>
      </c>
      <c r="I212" s="46">
        <f t="shared" si="86"/>
        <v>0.70764024508670076</v>
      </c>
      <c r="J212" s="46">
        <f t="shared" si="81"/>
        <v>2.3421935640217398E-2</v>
      </c>
      <c r="K212" s="46">
        <f t="shared" si="82"/>
        <v>0.7310621807269182</v>
      </c>
      <c r="L212" s="46">
        <f t="shared" si="83"/>
        <v>-3.1991480042279162E-2</v>
      </c>
      <c r="M212" s="46">
        <f t="shared" si="87"/>
        <v>0.69907070068463906</v>
      </c>
      <c r="O212" s="44"/>
      <c r="P212" s="12"/>
      <c r="Q212" s="12"/>
      <c r="R212" s="12"/>
      <c r="S212" s="44"/>
      <c r="T212" s="12"/>
      <c r="U212" s="12"/>
    </row>
    <row r="213" spans="6:21" x14ac:dyDescent="0.2">
      <c r="F213" s="163">
        <f t="shared" si="84"/>
        <v>8.4499999999999851</v>
      </c>
      <c r="G213" s="46">
        <f t="shared" si="80"/>
        <v>-0.17633557568778691</v>
      </c>
      <c r="H213" s="46">
        <f t="shared" si="85"/>
        <v>0.88313672206551641</v>
      </c>
      <c r="I213" s="46">
        <f t="shared" si="86"/>
        <v>0.70680114637772951</v>
      </c>
      <c r="J213" s="46">
        <f t="shared" si="81"/>
        <v>-7.8525346818652218E-3</v>
      </c>
      <c r="K213" s="46">
        <f t="shared" si="82"/>
        <v>0.69894861169586431</v>
      </c>
      <c r="L213" s="46">
        <f t="shared" si="83"/>
        <v>8.4283740559439588E-2</v>
      </c>
      <c r="M213" s="46">
        <f t="shared" si="87"/>
        <v>0.78323235225530385</v>
      </c>
      <c r="O213" s="44"/>
      <c r="P213" s="12"/>
      <c r="Q213" s="12"/>
      <c r="R213" s="12"/>
      <c r="S213" s="44"/>
      <c r="T213" s="12"/>
      <c r="U213" s="12"/>
    </row>
    <row r="214" spans="6:21" x14ac:dyDescent="0.2">
      <c r="F214" s="163">
        <f t="shared" si="84"/>
        <v>8.4999999999999858</v>
      </c>
      <c r="G214" s="46">
        <f t="shared" si="80"/>
        <v>-5.4540356606014306E-14</v>
      </c>
      <c r="H214" s="46">
        <f t="shared" si="85"/>
        <v>0.45775229758682534</v>
      </c>
      <c r="I214" s="46">
        <f t="shared" si="86"/>
        <v>0.45775229758677077</v>
      </c>
      <c r="J214" s="46">
        <f t="shared" si="81"/>
        <v>-3.8354152727369188E-2</v>
      </c>
      <c r="K214" s="46">
        <f t="shared" si="82"/>
        <v>0.41939814485940158</v>
      </c>
      <c r="L214" s="46">
        <f t="shared" si="83"/>
        <v>0.17152831364689683</v>
      </c>
      <c r="M214" s="46">
        <f t="shared" si="87"/>
        <v>0.59092645850629844</v>
      </c>
      <c r="O214" s="44"/>
      <c r="P214" s="12"/>
      <c r="Q214" s="12"/>
      <c r="R214" s="12"/>
      <c r="S214" s="44"/>
      <c r="T214" s="12"/>
      <c r="U214" s="12"/>
    </row>
    <row r="215" spans="6:21" x14ac:dyDescent="0.2">
      <c r="F215" s="163">
        <f t="shared" si="84"/>
        <v>8.5499999999999865</v>
      </c>
      <c r="G215" s="46">
        <f t="shared" si="80"/>
        <v>0.17633557568769867</v>
      </c>
      <c r="H215" s="46">
        <f t="shared" si="85"/>
        <v>-0.13119697247959483</v>
      </c>
      <c r="I215" s="46">
        <f t="shared" si="86"/>
        <v>4.5138603208103839E-2</v>
      </c>
      <c r="J215" s="46">
        <f t="shared" si="81"/>
        <v>-6.5080926668074982E-2</v>
      </c>
      <c r="K215" s="46">
        <f t="shared" si="82"/>
        <v>-1.9942323459971142E-2</v>
      </c>
      <c r="L215" s="46">
        <f t="shared" si="83"/>
        <v>0.19969176409852396</v>
      </c>
      <c r="M215" s="46">
        <f t="shared" si="87"/>
        <v>0.1797494406385528</v>
      </c>
      <c r="O215" s="44"/>
      <c r="P215" s="12"/>
      <c r="Q215" s="12"/>
      <c r="R215" s="12"/>
      <c r="S215" s="44"/>
      <c r="T215" s="12"/>
      <c r="U215" s="12"/>
    </row>
    <row r="216" spans="6:21" x14ac:dyDescent="0.2">
      <c r="F216" s="163">
        <f t="shared" si="84"/>
        <v>8.5999999999999872</v>
      </c>
      <c r="G216" s="46">
        <f t="shared" si="80"/>
        <v>0.2853169548885312</v>
      </c>
      <c r="H216" s="46">
        <f t="shared" si="85"/>
        <v>-0.67326671259426818</v>
      </c>
      <c r="I216" s="46">
        <f t="shared" si="86"/>
        <v>-0.38794975770573698</v>
      </c>
      <c r="J216" s="46">
        <f t="shared" si="81"/>
        <v>-8.5402387627051879E-2</v>
      </c>
      <c r="K216" s="46">
        <f t="shared" si="82"/>
        <v>-0.47335214533278885</v>
      </c>
      <c r="L216" s="46">
        <f t="shared" si="83"/>
        <v>0.15907348777146324</v>
      </c>
      <c r="M216" s="46">
        <f t="shared" si="87"/>
        <v>-0.31427865756132561</v>
      </c>
      <c r="O216" s="44"/>
      <c r="P216" s="12"/>
      <c r="Q216" s="12"/>
      <c r="R216" s="12"/>
      <c r="S216" s="44"/>
      <c r="T216" s="12"/>
      <c r="U216" s="12"/>
    </row>
    <row r="217" spans="6:21" x14ac:dyDescent="0.2">
      <c r="F217" s="163">
        <f t="shared" si="84"/>
        <v>8.6499999999999879</v>
      </c>
      <c r="G217" s="46">
        <f t="shared" si="80"/>
        <v>0.28531695488856063</v>
      </c>
      <c r="H217" s="46">
        <f t="shared" si="85"/>
        <v>-0.97476362223843993</v>
      </c>
      <c r="I217" s="46">
        <f t="shared" si="86"/>
        <v>-0.68944666734987936</v>
      </c>
      <c r="J217" s="46">
        <f t="shared" si="81"/>
        <v>-9.7318482372850068E-2</v>
      </c>
      <c r="K217" s="46">
        <f t="shared" si="82"/>
        <v>-0.78676514972272948</v>
      </c>
      <c r="L217" s="46">
        <f t="shared" si="83"/>
        <v>6.3664022518695448E-2</v>
      </c>
      <c r="M217" s="46">
        <f t="shared" si="87"/>
        <v>-0.72310112720403397</v>
      </c>
      <c r="O217" s="44"/>
      <c r="P217" s="12"/>
      <c r="Q217" s="12"/>
      <c r="R217" s="12"/>
      <c r="S217" s="44"/>
      <c r="T217" s="12"/>
      <c r="U217" s="12"/>
    </row>
    <row r="218" spans="6:21" x14ac:dyDescent="0.2">
      <c r="F218" s="163">
        <f t="shared" si="84"/>
        <v>8.6999999999999886</v>
      </c>
      <c r="G218" s="46">
        <f t="shared" si="80"/>
        <v>0.17633557568777916</v>
      </c>
      <c r="H218" s="46">
        <f t="shared" si="85"/>
        <v>-0.92795630228837567</v>
      </c>
      <c r="I218" s="46">
        <f t="shared" si="86"/>
        <v>-0.75162072660059653</v>
      </c>
      <c r="J218" s="46">
        <f t="shared" si="81"/>
        <v>-9.965642003916779E-2</v>
      </c>
      <c r="K218" s="46">
        <f t="shared" si="82"/>
        <v>-0.85127714663976428</v>
      </c>
      <c r="L218" s="46">
        <f t="shared" si="83"/>
        <v>-5.3673845351381901E-2</v>
      </c>
      <c r="M218" s="46">
        <f t="shared" si="87"/>
        <v>-0.90495099199114615</v>
      </c>
      <c r="O218" s="44"/>
      <c r="P218" s="12"/>
      <c r="Q218" s="12"/>
      <c r="R218" s="12"/>
      <c r="S218" s="44"/>
      <c r="T218" s="12"/>
      <c r="U218" s="12"/>
    </row>
    <row r="219" spans="6:21" x14ac:dyDescent="0.2">
      <c r="F219" s="163">
        <f t="shared" si="84"/>
        <v>8.7499999999999893</v>
      </c>
      <c r="G219" s="46">
        <f t="shared" si="80"/>
        <v>4.072152771233961E-14</v>
      </c>
      <c r="H219" s="46">
        <f t="shared" si="85"/>
        <v>-0.54957002556165269</v>
      </c>
      <c r="I219" s="46">
        <f t="shared" si="86"/>
        <v>-0.54957002556161194</v>
      </c>
      <c r="J219" s="46">
        <f t="shared" si="81"/>
        <v>-9.2186099070123484E-2</v>
      </c>
      <c r="K219" s="46">
        <f t="shared" si="82"/>
        <v>-0.64175612463173537</v>
      </c>
      <c r="L219" s="46">
        <f t="shared" si="83"/>
        <v>-0.15252432200236377</v>
      </c>
      <c r="M219" s="46">
        <f t="shared" si="87"/>
        <v>-0.79428044663409914</v>
      </c>
      <c r="O219" s="44"/>
      <c r="P219" s="12"/>
      <c r="Q219" s="12"/>
      <c r="R219" s="12"/>
      <c r="S219" s="44"/>
      <c r="T219" s="12"/>
      <c r="U219" s="12"/>
    </row>
    <row r="220" spans="6:21" x14ac:dyDescent="0.2">
      <c r="F220" s="163">
        <f t="shared" si="84"/>
        <v>8.7999999999999901</v>
      </c>
      <c r="G220" s="46">
        <f t="shared" si="80"/>
        <v>-0.17633557568770986</v>
      </c>
      <c r="H220" s="46">
        <f t="shared" si="85"/>
        <v>2.5189566699517968E-2</v>
      </c>
      <c r="I220" s="46">
        <f t="shared" si="86"/>
        <v>-0.15114600898819189</v>
      </c>
      <c r="J220" s="46">
        <f t="shared" si="81"/>
        <v>-7.5642753985729033E-2</v>
      </c>
      <c r="K220" s="46">
        <f t="shared" si="82"/>
        <v>-0.22678876297392092</v>
      </c>
      <c r="L220" s="46">
        <f t="shared" si="83"/>
        <v>-0.19883940095965369</v>
      </c>
      <c r="M220" s="46">
        <f t="shared" si="87"/>
        <v>-0.42562816393357461</v>
      </c>
      <c r="O220" s="44"/>
      <c r="P220" s="12"/>
      <c r="Q220" s="12"/>
      <c r="R220" s="12"/>
      <c r="S220" s="44"/>
      <c r="T220" s="12"/>
      <c r="U220" s="12"/>
    </row>
    <row r="221" spans="6:21" x14ac:dyDescent="0.2">
      <c r="F221" s="163">
        <f t="shared" si="84"/>
        <v>8.8499999999999908</v>
      </c>
      <c r="G221" s="46">
        <f t="shared" si="80"/>
        <v>-0.28531695488853548</v>
      </c>
      <c r="H221" s="46">
        <f t="shared" si="85"/>
        <v>0.59094837926094945</v>
      </c>
      <c r="I221" s="46">
        <f t="shared" si="86"/>
        <v>0.30563142437241397</v>
      </c>
      <c r="J221" s="46">
        <f t="shared" si="81"/>
        <v>-5.1654593056138433E-2</v>
      </c>
      <c r="K221" s="46">
        <f t="shared" si="82"/>
        <v>0.25397683131627552</v>
      </c>
      <c r="L221" s="46">
        <f t="shared" si="83"/>
        <v>-0.17666634065198411</v>
      </c>
      <c r="M221" s="46">
        <f t="shared" si="87"/>
        <v>7.7310490664291437E-2</v>
      </c>
      <c r="O221" s="44"/>
      <c r="P221" s="12"/>
      <c r="Q221" s="12"/>
      <c r="R221" s="12"/>
      <c r="S221" s="44"/>
      <c r="T221" s="12"/>
      <c r="U221" s="12"/>
    </row>
    <row r="222" spans="6:21" x14ac:dyDescent="0.2">
      <c r="F222" s="163">
        <f t="shared" si="84"/>
        <v>8.8999999999999915</v>
      </c>
      <c r="G222" s="46">
        <f t="shared" si="80"/>
        <v>-0.28531695488855635</v>
      </c>
      <c r="H222" s="46">
        <f t="shared" si="85"/>
        <v>0.94554849111525441</v>
      </c>
      <c r="I222" s="46">
        <f t="shared" si="86"/>
        <v>0.66023153622669806</v>
      </c>
      <c r="J222" s="46">
        <f t="shared" si="81"/>
        <v>-2.2582548838347677E-2</v>
      </c>
      <c r="K222" s="46">
        <f t="shared" si="82"/>
        <v>0.63764898738835041</v>
      </c>
      <c r="L222" s="46">
        <f t="shared" si="83"/>
        <v>-9.3642418374261752E-2</v>
      </c>
      <c r="M222" s="46">
        <f t="shared" si="87"/>
        <v>0.54400656901408861</v>
      </c>
      <c r="O222" s="44"/>
      <c r="P222" s="12"/>
      <c r="Q222" s="12"/>
      <c r="R222" s="12"/>
      <c r="S222" s="44"/>
      <c r="T222" s="12"/>
      <c r="U222" s="12"/>
    </row>
    <row r="223" spans="6:21" x14ac:dyDescent="0.2">
      <c r="F223" s="163">
        <f t="shared" si="84"/>
        <v>8.9499999999999922</v>
      </c>
      <c r="G223" s="46">
        <f t="shared" si="80"/>
        <v>-0.176335575687768</v>
      </c>
      <c r="H223" s="46">
        <f t="shared" si="85"/>
        <v>0.96228357474293102</v>
      </c>
      <c r="I223" s="46">
        <f t="shared" si="86"/>
        <v>0.78594799905516299</v>
      </c>
      <c r="J223" s="46">
        <f t="shared" si="81"/>
        <v>8.712086553851665E-3</v>
      </c>
      <c r="K223" s="46">
        <f t="shared" si="82"/>
        <v>0.79466008560901469</v>
      </c>
      <c r="L223" s="46">
        <f t="shared" si="83"/>
        <v>2.163564950926445E-2</v>
      </c>
      <c r="M223" s="46">
        <f t="shared" si="87"/>
        <v>0.81629573511827913</v>
      </c>
      <c r="O223" s="44"/>
      <c r="P223" s="12"/>
      <c r="Q223" s="12"/>
      <c r="R223" s="12"/>
      <c r="S223" s="44"/>
      <c r="T223" s="12"/>
      <c r="U223" s="12"/>
    </row>
    <row r="224" spans="6:21" x14ac:dyDescent="0.2">
      <c r="F224" s="163">
        <f t="shared" si="84"/>
        <v>8.9999999999999929</v>
      </c>
      <c r="G224" s="46">
        <f t="shared" si="80"/>
        <v>-2.6902698818664914E-14</v>
      </c>
      <c r="H224" s="46">
        <f t="shared" si="85"/>
        <v>0.63517382101162956</v>
      </c>
      <c r="I224" s="46">
        <f t="shared" si="86"/>
        <v>0.63517382101160269</v>
      </c>
      <c r="J224" s="46">
        <f t="shared" si="81"/>
        <v>3.9149271937910513E-2</v>
      </c>
      <c r="K224" s="46">
        <f t="shared" si="82"/>
        <v>0.6743230929495132</v>
      </c>
      <c r="L224" s="46">
        <f t="shared" si="83"/>
        <v>0.12946154559220005</v>
      </c>
      <c r="M224" s="46">
        <f t="shared" si="87"/>
        <v>0.80378463854171323</v>
      </c>
      <c r="O224" s="44"/>
      <c r="P224" s="12"/>
      <c r="Q224" s="12"/>
      <c r="R224" s="12"/>
      <c r="S224" s="44"/>
      <c r="T224" s="12"/>
      <c r="U224" s="12"/>
    </row>
    <row r="225" spans="6:21" x14ac:dyDescent="0.2">
      <c r="F225" s="163">
        <f t="shared" si="84"/>
        <v>9.0499999999999936</v>
      </c>
      <c r="G225" s="46">
        <f t="shared" si="80"/>
        <v>0.17633557568772101</v>
      </c>
      <c r="H225" s="46">
        <f t="shared" si="85"/>
        <v>8.1102654955735209E-2</v>
      </c>
      <c r="I225" s="46">
        <f t="shared" si="86"/>
        <v>0.25743823064345622</v>
      </c>
      <c r="J225" s="46">
        <f t="shared" si="81"/>
        <v>6.5733356995846565E-2</v>
      </c>
      <c r="K225" s="46">
        <f t="shared" si="82"/>
        <v>0.32317158763930276</v>
      </c>
      <c r="L225" s="46">
        <f t="shared" si="83"/>
        <v>0.19269577462533094</v>
      </c>
      <c r="M225" s="46">
        <f t="shared" si="87"/>
        <v>0.5158673622646337</v>
      </c>
      <c r="O225" s="44"/>
      <c r="P225" s="12"/>
      <c r="Q225" s="12"/>
      <c r="R225" s="12"/>
      <c r="S225" s="44"/>
      <c r="T225" s="12"/>
      <c r="U225" s="12"/>
    </row>
    <row r="226" spans="6:21" x14ac:dyDescent="0.2">
      <c r="F226" s="163">
        <f t="shared" si="84"/>
        <v>9.0999999999999943</v>
      </c>
      <c r="G226" s="46">
        <f t="shared" si="80"/>
        <v>0.28531695488853837</v>
      </c>
      <c r="H226" s="46">
        <f t="shared" si="85"/>
        <v>-0.50194825255535858</v>
      </c>
      <c r="I226" s="46">
        <f t="shared" si="86"/>
        <v>-0.21663129766682021</v>
      </c>
      <c r="J226" s="46">
        <f t="shared" si="81"/>
        <v>8.5847916396203441E-2</v>
      </c>
      <c r="K226" s="46">
        <f t="shared" si="82"/>
        <v>-0.13078338127061678</v>
      </c>
      <c r="L226" s="46">
        <f t="shared" si="83"/>
        <v>0.18955797183471482</v>
      </c>
      <c r="M226" s="46">
        <f t="shared" si="87"/>
        <v>5.8774590564098048E-2</v>
      </c>
      <c r="O226" s="44"/>
      <c r="P226" s="12"/>
      <c r="Q226" s="12"/>
      <c r="R226" s="12"/>
      <c r="S226" s="44"/>
      <c r="T226" s="12"/>
      <c r="U226" s="12"/>
    </row>
    <row r="227" spans="6:21" x14ac:dyDescent="0.2">
      <c r="F227" s="163">
        <f t="shared" si="84"/>
        <v>9.149999999999995</v>
      </c>
      <c r="G227" s="46">
        <f t="shared" si="80"/>
        <v>0.28531695488855208</v>
      </c>
      <c r="H227" s="46">
        <f t="shared" si="85"/>
        <v>-0.90564213912943592</v>
      </c>
      <c r="I227" s="46">
        <f t="shared" si="86"/>
        <v>-0.6203251842408839</v>
      </c>
      <c r="J227" s="46">
        <f t="shared" si="81"/>
        <v>9.7513260312099725E-2</v>
      </c>
      <c r="K227" s="46">
        <f t="shared" si="82"/>
        <v>-0.52281192392878417</v>
      </c>
      <c r="L227" s="46">
        <f t="shared" si="83"/>
        <v>0.12112892037234763</v>
      </c>
      <c r="M227" s="46">
        <f t="shared" si="87"/>
        <v>-0.40168300355643655</v>
      </c>
      <c r="O227" s="44"/>
      <c r="P227" s="12"/>
      <c r="Q227" s="12"/>
      <c r="R227" s="12"/>
      <c r="S227" s="44"/>
      <c r="T227" s="12"/>
      <c r="U227" s="12"/>
    </row>
    <row r="228" spans="6:21" x14ac:dyDescent="0.2">
      <c r="F228" s="163">
        <f t="shared" si="84"/>
        <v>9.1999999999999957</v>
      </c>
      <c r="G228" s="46">
        <f t="shared" si="80"/>
        <v>0.17633557568775682</v>
      </c>
      <c r="H228" s="46">
        <f t="shared" si="85"/>
        <v>-0.98573040444204996</v>
      </c>
      <c r="I228" s="46">
        <f t="shared" si="86"/>
        <v>-0.80939482875429314</v>
      </c>
      <c r="J228" s="46">
        <f t="shared" si="81"/>
        <v>9.9581276959541526E-2</v>
      </c>
      <c r="K228" s="46">
        <f t="shared" si="82"/>
        <v>-0.70981355179475158</v>
      </c>
      <c r="L228" s="46">
        <f t="shared" si="83"/>
        <v>1.0978286932578336E-2</v>
      </c>
      <c r="M228" s="46">
        <f t="shared" si="87"/>
        <v>-0.69883526486217329</v>
      </c>
      <c r="O228" s="44"/>
      <c r="P228" s="12"/>
      <c r="Q228" s="12"/>
      <c r="R228" s="12"/>
      <c r="S228" s="44"/>
      <c r="T228" s="12"/>
      <c r="U228" s="12"/>
    </row>
    <row r="229" spans="6:21" x14ac:dyDescent="0.2">
      <c r="F229" s="163">
        <f t="shared" si="84"/>
        <v>9.2499999999999964</v>
      </c>
      <c r="G229" s="46">
        <f t="shared" si="80"/>
        <v>1.3083869924990221E-14</v>
      </c>
      <c r="H229" s="46">
        <f t="shared" si="85"/>
        <v>-0.71359577050616452</v>
      </c>
      <c r="I229" s="46">
        <f t="shared" si="86"/>
        <v>-0.71359577050615142</v>
      </c>
      <c r="J229" s="46">
        <f t="shared" si="81"/>
        <v>9.1848430609146145E-2</v>
      </c>
      <c r="K229" s="46">
        <f t="shared" si="82"/>
        <v>-0.62174733989700526</v>
      </c>
      <c r="L229" s="46">
        <f t="shared" si="83"/>
        <v>-0.10295370191613062</v>
      </c>
      <c r="M229" s="46">
        <f t="shared" si="87"/>
        <v>-0.72470104181313588</v>
      </c>
      <c r="O229" s="44"/>
      <c r="P229" s="12"/>
      <c r="Q229" s="12"/>
      <c r="R229" s="12"/>
      <c r="S229" s="44"/>
      <c r="T229" s="12"/>
      <c r="U229" s="12"/>
    </row>
    <row r="230" spans="6:21" x14ac:dyDescent="0.2">
      <c r="F230" s="163">
        <f t="shared" si="84"/>
        <v>9.2999999999999972</v>
      </c>
      <c r="G230" s="46">
        <f t="shared" si="80"/>
        <v>-0.1763355756877322</v>
      </c>
      <c r="H230" s="46">
        <f t="shared" si="85"/>
        <v>-0.18647785711932591</v>
      </c>
      <c r="I230" s="46">
        <f t="shared" si="86"/>
        <v>-0.36281343280705813</v>
      </c>
      <c r="J230" s="46">
        <f t="shared" si="81"/>
        <v>7.5075793723303669E-2</v>
      </c>
      <c r="K230" s="46">
        <f t="shared" si="82"/>
        <v>-0.28773763908375449</v>
      </c>
      <c r="L230" s="46">
        <f t="shared" si="83"/>
        <v>-0.18142437152607455</v>
      </c>
      <c r="M230" s="46">
        <f t="shared" si="87"/>
        <v>-0.46916201060982898</v>
      </c>
      <c r="O230" s="44"/>
      <c r="P230" s="12"/>
      <c r="Q230" s="12"/>
      <c r="R230" s="12"/>
      <c r="S230" s="44"/>
      <c r="T230" s="12"/>
      <c r="U230" s="12"/>
    </row>
    <row r="231" spans="6:21" x14ac:dyDescent="0.2">
      <c r="F231" s="163">
        <f t="shared" si="84"/>
        <v>9.3499999999999979</v>
      </c>
      <c r="G231" s="46">
        <f t="shared" si="80"/>
        <v>-0.2853169548885427</v>
      </c>
      <c r="H231" s="46">
        <f t="shared" si="85"/>
        <v>0.40727264788104506</v>
      </c>
      <c r="I231" s="46">
        <f t="shared" si="86"/>
        <v>0.12195569299250236</v>
      </c>
      <c r="J231" s="46">
        <f t="shared" si="81"/>
        <v>5.0914141641010824E-2</v>
      </c>
      <c r="K231" s="46">
        <f t="shared" si="82"/>
        <v>0.17286983463351319</v>
      </c>
      <c r="L231" s="46">
        <f t="shared" si="83"/>
        <v>-0.19740532550034984</v>
      </c>
      <c r="M231" s="46">
        <f t="shared" si="87"/>
        <v>-2.4535490866836651E-2</v>
      </c>
      <c r="O231" s="44"/>
      <c r="P231" s="12"/>
      <c r="Q231" s="12"/>
      <c r="R231" s="12"/>
      <c r="S231" s="44"/>
      <c r="T231" s="12"/>
      <c r="U231" s="12"/>
    </row>
    <row r="232" spans="6:21" x14ac:dyDescent="0.2">
      <c r="F232" s="163">
        <f t="shared" si="84"/>
        <v>9.3999999999999986</v>
      </c>
      <c r="G232" s="46">
        <f t="shared" si="80"/>
        <v>-0.2853169548885478</v>
      </c>
      <c r="H232" s="46">
        <f t="shared" si="85"/>
        <v>0.85549578335436383</v>
      </c>
      <c r="I232" s="46">
        <f t="shared" si="86"/>
        <v>0.57017882846581602</v>
      </c>
      <c r="J232" s="46">
        <f t="shared" si="81"/>
        <v>2.1741482046947546E-2</v>
      </c>
      <c r="K232" s="46">
        <f t="shared" si="82"/>
        <v>0.59192031051276361</v>
      </c>
      <c r="L232" s="46">
        <f t="shared" si="83"/>
        <v>-0.14539209241078607</v>
      </c>
      <c r="M232" s="46">
        <f t="shared" si="87"/>
        <v>0.44652821810197746</v>
      </c>
      <c r="O232" s="44"/>
      <c r="P232" s="12"/>
      <c r="Q232" s="12"/>
      <c r="R232" s="12"/>
      <c r="S232" s="44"/>
      <c r="T232" s="12"/>
      <c r="U232" s="12"/>
    </row>
    <row r="233" spans="6:21" x14ac:dyDescent="0.2">
      <c r="F233" s="163">
        <f t="shared" si="84"/>
        <v>9.4499999999999993</v>
      </c>
      <c r="G233" s="46">
        <f t="shared" si="80"/>
        <v>-0.17633557568774563</v>
      </c>
      <c r="H233" s="46">
        <f t="shared" si="85"/>
        <v>0.99803168046102342</v>
      </c>
      <c r="I233" s="46">
        <f t="shared" si="86"/>
        <v>0.82169610477327781</v>
      </c>
      <c r="J233" s="46">
        <f t="shared" si="81"/>
        <v>-9.5709903052781445E-3</v>
      </c>
      <c r="K233" s="46">
        <f t="shared" si="82"/>
        <v>0.81212511446799962</v>
      </c>
      <c r="L233" s="46">
        <f t="shared" si="83"/>
        <v>-4.3300083057586952E-2</v>
      </c>
      <c r="M233" s="46">
        <f t="shared" si="87"/>
        <v>0.7688250314104127</v>
      </c>
      <c r="O233" s="44"/>
      <c r="P233" s="12"/>
      <c r="Q233" s="12"/>
      <c r="R233" s="12"/>
      <c r="S233" s="44"/>
      <c r="T233" s="12"/>
      <c r="U233" s="12"/>
    </row>
    <row r="234" spans="6:21" x14ac:dyDescent="0.2">
      <c r="F234" s="163">
        <f t="shared" si="84"/>
        <v>9.5</v>
      </c>
      <c r="G234" s="46">
        <f t="shared" si="80"/>
        <v>-3.5282974458761273E-15</v>
      </c>
      <c r="H234" s="46">
        <f t="shared" si="85"/>
        <v>0.78394916501825063</v>
      </c>
      <c r="I234" s="46">
        <f t="shared" si="86"/>
        <v>0.78394916501824707</v>
      </c>
      <c r="J234" s="46">
        <f t="shared" si="81"/>
        <v>-3.9941478706306155E-2</v>
      </c>
      <c r="K234" s="46">
        <f t="shared" si="82"/>
        <v>0.74400768631194092</v>
      </c>
      <c r="L234" s="46">
        <f t="shared" si="83"/>
        <v>7.3706184256156229E-2</v>
      </c>
      <c r="M234" s="46">
        <f t="shared" si="87"/>
        <v>0.81771387056809719</v>
      </c>
      <c r="O234" s="44"/>
      <c r="P234" s="12"/>
      <c r="Q234" s="12"/>
      <c r="R234" s="12"/>
      <c r="S234" s="44"/>
      <c r="T234" s="12"/>
      <c r="U234" s="12"/>
    </row>
    <row r="235" spans="6:21" x14ac:dyDescent="0.2">
      <c r="F235" s="163">
        <f t="shared" si="84"/>
        <v>9.5500000000000007</v>
      </c>
      <c r="G235" s="46">
        <f t="shared" si="80"/>
        <v>0.17633557568774336</v>
      </c>
      <c r="H235" s="46">
        <f t="shared" si="85"/>
        <v>0.28974457307073331</v>
      </c>
      <c r="I235" s="46">
        <f t="shared" si="86"/>
        <v>0.4660801487584767</v>
      </c>
      <c r="J235" s="46">
        <f t="shared" si="81"/>
        <v>-6.6380897204599498E-2</v>
      </c>
      <c r="K235" s="46">
        <f t="shared" si="82"/>
        <v>0.3996992515538772</v>
      </c>
      <c r="L235" s="46">
        <f t="shared" si="83"/>
        <v>0.16532513201622104</v>
      </c>
      <c r="M235" s="46">
        <f t="shared" si="87"/>
        <v>0.56502438357009821</v>
      </c>
      <c r="O235" s="44"/>
      <c r="P235" s="12"/>
      <c r="Q235" s="12"/>
      <c r="R235" s="12"/>
      <c r="S235" s="44"/>
      <c r="T235" s="12"/>
      <c r="U235" s="12"/>
    </row>
    <row r="236" spans="6:21" x14ac:dyDescent="0.2">
      <c r="F236" s="163">
        <f t="shared" si="84"/>
        <v>9.6000000000000014</v>
      </c>
      <c r="G236" s="46">
        <f t="shared" ref="G236:G299" si="88">$J$41*SIN($J$40*F236+$J$42)</f>
        <v>0.28531695488854697</v>
      </c>
      <c r="H236" s="46">
        <f t="shared" si="85"/>
        <v>-0.30799205269515662</v>
      </c>
      <c r="I236" s="46">
        <f t="shared" si="86"/>
        <v>-2.2675097806609645E-2</v>
      </c>
      <c r="J236" s="46">
        <f t="shared" ref="J236:J299" si="89">$M$41*SIN($M$40*F236+$M$42)</f>
        <v>-8.6287058658598079E-2</v>
      </c>
      <c r="K236" s="46">
        <f t="shared" ref="K236:K299" si="90">I236+J236</f>
        <v>-0.10896215646520772</v>
      </c>
      <c r="L236" s="46">
        <f t="shared" ref="L236:L299" si="91">$P$41*SIN($P$40*F236+$P$42)</f>
        <v>0.19999957777679661</v>
      </c>
      <c r="M236" s="46">
        <f t="shared" si="87"/>
        <v>9.1037421311588887E-2</v>
      </c>
      <c r="O236" s="44"/>
      <c r="P236" s="12"/>
      <c r="Q236" s="12"/>
      <c r="R236" s="12"/>
      <c r="S236" s="44"/>
      <c r="T236" s="12"/>
      <c r="U236" s="12"/>
    </row>
    <row r="237" spans="6:21" x14ac:dyDescent="0.2">
      <c r="F237" s="163">
        <f t="shared" ref="F237:F300" si="92">F236+$G$38</f>
        <v>9.6500000000000021</v>
      </c>
      <c r="G237" s="46">
        <f t="shared" si="88"/>
        <v>0.28531695488854353</v>
      </c>
      <c r="H237" s="46">
        <f t="shared" ref="H237:H300" si="93">$G$41*SIN($G$40*F237+$G$42)</f>
        <v>-0.79567642354740375</v>
      </c>
      <c r="I237" s="46">
        <f t="shared" ref="I237:I300" si="94">G237+H237</f>
        <v>-0.51035946865886017</v>
      </c>
      <c r="J237" s="46">
        <f t="shared" si="89"/>
        <v>-9.7700783921575843E-2</v>
      </c>
      <c r="K237" s="46">
        <f t="shared" si="90"/>
        <v>-0.60806025258043606</v>
      </c>
      <c r="L237" s="46">
        <f t="shared" si="91"/>
        <v>0.16578627357633849</v>
      </c>
      <c r="M237" s="46">
        <f t="shared" si="87"/>
        <v>-0.44227397900409754</v>
      </c>
      <c r="O237" s="44"/>
      <c r="P237" s="12"/>
      <c r="Q237" s="12"/>
      <c r="R237" s="12"/>
      <c r="S237" s="44"/>
      <c r="T237" s="12"/>
      <c r="U237" s="12"/>
    </row>
    <row r="238" spans="6:21" x14ac:dyDescent="0.2">
      <c r="F238" s="163">
        <f t="shared" si="92"/>
        <v>9.7000000000000028</v>
      </c>
      <c r="G238" s="46">
        <f t="shared" si="88"/>
        <v>0.17633557568773447</v>
      </c>
      <c r="H238" s="46">
        <f t="shared" si="93"/>
        <v>-0.99904831351987533</v>
      </c>
      <c r="I238" s="46">
        <f t="shared" si="94"/>
        <v>-0.82271273783214083</v>
      </c>
      <c r="J238" s="46">
        <f t="shared" si="89"/>
        <v>-9.9498725703632149E-2</v>
      </c>
      <c r="K238" s="46">
        <f t="shared" si="90"/>
        <v>-0.92221146353577299</v>
      </c>
      <c r="L238" s="46">
        <f t="shared" si="91"/>
        <v>7.4469632018618573E-2</v>
      </c>
      <c r="M238" s="46">
        <f t="shared" ref="M238:M301" si="95">I238+L238+J238</f>
        <v>-0.84774183151715443</v>
      </c>
      <c r="O238" s="44"/>
      <c r="P238" s="12"/>
      <c r="Q238" s="12"/>
      <c r="R238" s="12"/>
      <c r="S238" s="44"/>
      <c r="T238" s="12"/>
      <c r="U238" s="12"/>
    </row>
    <row r="239" spans="6:21" x14ac:dyDescent="0.2">
      <c r="F239" s="163">
        <f t="shared" si="92"/>
        <v>9.7500000000000036</v>
      </c>
      <c r="G239" s="46">
        <f t="shared" si="88"/>
        <v>-1.0290531447798567E-14</v>
      </c>
      <c r="H239" s="46">
        <f t="shared" si="93"/>
        <v>-0.84543852585354073</v>
      </c>
      <c r="I239" s="46">
        <f t="shared" si="94"/>
        <v>-0.84543852585355106</v>
      </c>
      <c r="J239" s="46">
        <f t="shared" si="89"/>
        <v>-9.1503929243570106E-2</v>
      </c>
      <c r="K239" s="46">
        <f t="shared" si="90"/>
        <v>-0.93694245509712115</v>
      </c>
      <c r="L239" s="46">
        <f t="shared" si="91"/>
        <v>-4.249729064076177E-2</v>
      </c>
      <c r="M239" s="46">
        <f t="shared" si="95"/>
        <v>-0.97943974573788295</v>
      </c>
      <c r="O239" s="44"/>
      <c r="P239" s="12"/>
      <c r="Q239" s="12"/>
      <c r="R239" s="12"/>
      <c r="S239" s="44"/>
      <c r="T239" s="12"/>
      <c r="U239" s="12"/>
    </row>
    <row r="240" spans="6:21" x14ac:dyDescent="0.2">
      <c r="F240" s="163">
        <f t="shared" si="92"/>
        <v>9.8000000000000043</v>
      </c>
      <c r="G240" s="46">
        <f t="shared" si="88"/>
        <v>-0.17633557568775457</v>
      </c>
      <c r="H240" s="46">
        <f t="shared" si="93"/>
        <v>-0.38973517652917306</v>
      </c>
      <c r="I240" s="46">
        <f t="shared" si="94"/>
        <v>-0.5660707522169276</v>
      </c>
      <c r="J240" s="46">
        <f t="shared" si="89"/>
        <v>-7.4503248327493457E-2</v>
      </c>
      <c r="K240" s="46">
        <f t="shared" si="90"/>
        <v>-0.64057400054442104</v>
      </c>
      <c r="L240" s="46">
        <f t="shared" si="91"/>
        <v>-0.14482646873975688</v>
      </c>
      <c r="M240" s="46">
        <f t="shared" si="95"/>
        <v>-0.78540046928417795</v>
      </c>
      <c r="O240" s="44"/>
      <c r="P240" s="12"/>
      <c r="Q240" s="12"/>
      <c r="R240" s="12"/>
      <c r="S240" s="44"/>
      <c r="T240" s="12"/>
      <c r="U240" s="12"/>
    </row>
    <row r="241" spans="6:21" x14ac:dyDescent="0.2">
      <c r="F241" s="163">
        <f t="shared" si="92"/>
        <v>9.850000000000005</v>
      </c>
      <c r="G241" s="46">
        <f t="shared" si="88"/>
        <v>-0.28531695488855119</v>
      </c>
      <c r="H241" s="46">
        <f t="shared" si="93"/>
        <v>0.20522902261541678</v>
      </c>
      <c r="I241" s="46">
        <f t="shared" si="94"/>
        <v>-8.0087932273134405E-2</v>
      </c>
      <c r="J241" s="46">
        <f t="shared" si="89"/>
        <v>-5.0169902556674355E-2</v>
      </c>
      <c r="K241" s="46">
        <f t="shared" si="90"/>
        <v>-0.13025783482980877</v>
      </c>
      <c r="L241" s="46">
        <f t="shared" si="91"/>
        <v>-0.19727169369652034</v>
      </c>
      <c r="M241" s="46">
        <f t="shared" si="95"/>
        <v>-0.32752952852632911</v>
      </c>
      <c r="O241" s="44"/>
      <c r="P241" s="12"/>
      <c r="Q241" s="12"/>
      <c r="R241" s="12"/>
      <c r="S241" s="44"/>
      <c r="T241" s="12"/>
      <c r="U241" s="12"/>
    </row>
    <row r="242" spans="6:21" x14ac:dyDescent="0.2">
      <c r="F242" s="163">
        <f t="shared" si="92"/>
        <v>9.9000000000000057</v>
      </c>
      <c r="G242" s="46">
        <f t="shared" si="88"/>
        <v>-0.28531695488853925</v>
      </c>
      <c r="H242" s="46">
        <f t="shared" si="93"/>
        <v>0.72686043114120247</v>
      </c>
      <c r="I242" s="46">
        <f t="shared" si="94"/>
        <v>0.44154347625266321</v>
      </c>
      <c r="J242" s="46">
        <f t="shared" si="89"/>
        <v>-2.0898797835720642E-2</v>
      </c>
      <c r="K242" s="46">
        <f t="shared" si="90"/>
        <v>0.42064467841694259</v>
      </c>
      <c r="L242" s="46">
        <f t="shared" si="91"/>
        <v>-0.18176875965805941</v>
      </c>
      <c r="M242" s="46">
        <f t="shared" si="95"/>
        <v>0.2388759187588832</v>
      </c>
      <c r="O242" s="44"/>
      <c r="P242" s="12"/>
      <c r="Q242" s="12"/>
      <c r="R242" s="12"/>
      <c r="S242" s="44"/>
      <c r="T242" s="12"/>
      <c r="U242" s="12"/>
    </row>
    <row r="243" spans="6:21" x14ac:dyDescent="0.2">
      <c r="F243" s="163">
        <f t="shared" si="92"/>
        <v>9.9500000000000064</v>
      </c>
      <c r="G243" s="46">
        <f t="shared" si="88"/>
        <v>-0.17633557568772329</v>
      </c>
      <c r="H243" s="46">
        <f t="shared" si="93"/>
        <v>0.98876880865174699</v>
      </c>
      <c r="I243" s="46">
        <f t="shared" si="94"/>
        <v>0.8124332329640237</v>
      </c>
      <c r="J243" s="46">
        <f t="shared" si="89"/>
        <v>1.0429182039490644E-2</v>
      </c>
      <c r="K243" s="46">
        <f t="shared" si="90"/>
        <v>0.82286241500351431</v>
      </c>
      <c r="L243" s="46">
        <f t="shared" si="91"/>
        <v>-0.1036574891158808</v>
      </c>
      <c r="M243" s="46">
        <f t="shared" si="95"/>
        <v>0.71920492588763352</v>
      </c>
      <c r="O243" s="44"/>
      <c r="P243" s="12"/>
      <c r="Q243" s="12"/>
      <c r="R243" s="12"/>
      <c r="S243" s="44"/>
      <c r="T243" s="12"/>
      <c r="U243" s="12"/>
    </row>
    <row r="244" spans="6:21" x14ac:dyDescent="0.2">
      <c r="F244" s="163">
        <f t="shared" si="92"/>
        <v>10.000000000000007</v>
      </c>
      <c r="G244" s="46">
        <f t="shared" si="88"/>
        <v>2.4109360341473263E-14</v>
      </c>
      <c r="H244" s="46">
        <f t="shared" si="93"/>
        <v>0.89736859904720523</v>
      </c>
      <c r="I244" s="46">
        <f t="shared" si="94"/>
        <v>0.89736859904722932</v>
      </c>
      <c r="J244" s="46">
        <f t="shared" si="89"/>
        <v>4.0730714097709071E-2</v>
      </c>
      <c r="K244" s="46">
        <f t="shared" si="90"/>
        <v>0.93809931314493844</v>
      </c>
      <c r="L244" s="46">
        <f t="shared" si="91"/>
        <v>1.015751276003494E-2</v>
      </c>
      <c r="M244" s="46">
        <f t="shared" si="95"/>
        <v>0.9482568259049734</v>
      </c>
      <c r="O244" s="44"/>
      <c r="P244" s="12"/>
      <c r="Q244" s="12"/>
      <c r="R244" s="12"/>
      <c r="S244" s="44"/>
      <c r="T244" s="12"/>
      <c r="U244" s="12"/>
    </row>
    <row r="245" spans="6:21" x14ac:dyDescent="0.2">
      <c r="F245" s="163">
        <f t="shared" si="92"/>
        <v>10.050000000000008</v>
      </c>
      <c r="G245" s="46">
        <f t="shared" si="88"/>
        <v>0.17633557568776576</v>
      </c>
      <c r="H245" s="46">
        <f t="shared" si="93"/>
        <v>0.48531908388545353</v>
      </c>
      <c r="I245" s="46">
        <f t="shared" si="94"/>
        <v>0.66165465957321934</v>
      </c>
      <c r="J245" s="46">
        <f t="shared" si="89"/>
        <v>6.7023499121704286E-2</v>
      </c>
      <c r="K245" s="46">
        <f t="shared" si="90"/>
        <v>0.72867815869492358</v>
      </c>
      <c r="L245" s="46">
        <f t="shared" si="91"/>
        <v>0.12047386625370156</v>
      </c>
      <c r="M245" s="46">
        <f t="shared" si="95"/>
        <v>0.84915202494862518</v>
      </c>
      <c r="O245" s="44"/>
      <c r="P245" s="12"/>
      <c r="Q245" s="12"/>
      <c r="R245" s="12"/>
      <c r="S245" s="44"/>
      <c r="T245" s="12"/>
      <c r="U245" s="12"/>
    </row>
    <row r="246" spans="6:21" x14ac:dyDescent="0.2">
      <c r="F246" s="163">
        <f t="shared" si="92"/>
        <v>10.100000000000009</v>
      </c>
      <c r="G246" s="46">
        <f t="shared" si="88"/>
        <v>0.28531695488855546</v>
      </c>
      <c r="H246" s="46">
        <f t="shared" si="93"/>
        <v>-0.10014548879755936</v>
      </c>
      <c r="I246" s="46">
        <f t="shared" si="94"/>
        <v>0.18517146609099611</v>
      </c>
      <c r="J246" s="46">
        <f t="shared" si="89"/>
        <v>8.6719781745008551E-2</v>
      </c>
      <c r="K246" s="46">
        <f t="shared" si="90"/>
        <v>0.27189124783600466</v>
      </c>
      <c r="L246" s="46">
        <f t="shared" si="91"/>
        <v>0.18929426426797188</v>
      </c>
      <c r="M246" s="46">
        <f t="shared" si="95"/>
        <v>0.46118551210397657</v>
      </c>
      <c r="O246" s="44"/>
      <c r="P246" s="12"/>
      <c r="Q246" s="12"/>
      <c r="R246" s="12"/>
      <c r="S246" s="44"/>
      <c r="T246" s="12"/>
      <c r="U246" s="12"/>
    </row>
    <row r="247" spans="6:21" x14ac:dyDescent="0.2">
      <c r="F247" s="163">
        <f t="shared" si="92"/>
        <v>10.150000000000009</v>
      </c>
      <c r="G247" s="46">
        <f t="shared" si="88"/>
        <v>0.28531695488853631</v>
      </c>
      <c r="H247" s="46">
        <f t="shared" si="93"/>
        <v>-0.64982590158047004</v>
      </c>
      <c r="I247" s="46">
        <f t="shared" si="94"/>
        <v>-0.36450894669193373</v>
      </c>
      <c r="J247" s="46">
        <f t="shared" si="89"/>
        <v>9.7881039250785229E-2</v>
      </c>
      <c r="K247" s="46">
        <f t="shared" si="90"/>
        <v>-0.2666279074411485</v>
      </c>
      <c r="L247" s="46">
        <f t="shared" si="91"/>
        <v>0.19291424490684808</v>
      </c>
      <c r="M247" s="46">
        <f t="shared" si="95"/>
        <v>-7.3713662534300423E-2</v>
      </c>
      <c r="O247" s="44"/>
      <c r="P247" s="12"/>
      <c r="Q247" s="12"/>
      <c r="R247" s="12"/>
      <c r="S247" s="44"/>
      <c r="T247" s="12"/>
      <c r="U247" s="12"/>
    </row>
    <row r="248" spans="6:21" x14ac:dyDescent="0.2">
      <c r="F248" s="163">
        <f t="shared" si="92"/>
        <v>10.20000000000001</v>
      </c>
      <c r="G248" s="46">
        <f t="shared" si="88"/>
        <v>0.1763355756877121</v>
      </c>
      <c r="H248" s="46">
        <f t="shared" si="93"/>
        <v>-0.96730939517532177</v>
      </c>
      <c r="I248" s="46">
        <f t="shared" si="94"/>
        <v>-0.7909738194876097</v>
      </c>
      <c r="J248" s="46">
        <f t="shared" si="89"/>
        <v>9.9408772412696994E-2</v>
      </c>
      <c r="K248" s="46">
        <f t="shared" si="90"/>
        <v>-0.69156504707491273</v>
      </c>
      <c r="L248" s="46">
        <f t="shared" si="91"/>
        <v>0.13008694393248188</v>
      </c>
      <c r="M248" s="46">
        <f t="shared" si="95"/>
        <v>-0.56147810314243085</v>
      </c>
      <c r="O248" s="44"/>
      <c r="P248" s="12"/>
      <c r="Q248" s="12"/>
      <c r="R248" s="12"/>
      <c r="S248" s="44"/>
      <c r="T248" s="12"/>
      <c r="U248" s="12"/>
    </row>
    <row r="249" spans="6:21" x14ac:dyDescent="0.2">
      <c r="F249" s="163">
        <f t="shared" si="92"/>
        <v>10.250000000000011</v>
      </c>
      <c r="G249" s="46">
        <f t="shared" si="88"/>
        <v>-3.7928189235147956E-14</v>
      </c>
      <c r="H249" s="46">
        <f t="shared" si="93"/>
        <v>-0.93915221652996328</v>
      </c>
      <c r="I249" s="46">
        <f t="shared" si="94"/>
        <v>-0.93915221653000125</v>
      </c>
      <c r="J249" s="46">
        <f t="shared" si="89"/>
        <v>9.1152620601976611E-2</v>
      </c>
      <c r="K249" s="46">
        <f t="shared" si="90"/>
        <v>-0.84799959592802465</v>
      </c>
      <c r="L249" s="46">
        <f t="shared" si="91"/>
        <v>2.2452564031094552E-2</v>
      </c>
      <c r="M249" s="46">
        <f t="shared" si="95"/>
        <v>-0.82554703189693013</v>
      </c>
      <c r="O249" s="44"/>
      <c r="P249" s="12"/>
      <c r="Q249" s="12"/>
      <c r="R249" s="12"/>
      <c r="S249" s="44"/>
      <c r="T249" s="12"/>
      <c r="U249" s="12"/>
    </row>
    <row r="250" spans="6:21" x14ac:dyDescent="0.2">
      <c r="F250" s="163">
        <f t="shared" si="92"/>
        <v>10.300000000000011</v>
      </c>
      <c r="G250" s="46">
        <f t="shared" si="88"/>
        <v>-0.17633557568777347</v>
      </c>
      <c r="H250" s="46">
        <f t="shared" si="93"/>
        <v>-0.57541553759611075</v>
      </c>
      <c r="I250" s="46">
        <f t="shared" si="94"/>
        <v>-0.75175111328388422</v>
      </c>
      <c r="J250" s="46">
        <f t="shared" si="89"/>
        <v>7.3925160391818595E-2</v>
      </c>
      <c r="K250" s="46">
        <f t="shared" si="90"/>
        <v>-0.6778259528920656</v>
      </c>
      <c r="L250" s="46">
        <f t="shared" si="91"/>
        <v>-9.2915365281503515E-2</v>
      </c>
      <c r="M250" s="46">
        <f t="shared" si="95"/>
        <v>-0.77074131817356906</v>
      </c>
      <c r="O250" s="44"/>
      <c r="P250" s="12"/>
      <c r="Q250" s="12"/>
      <c r="R250" s="12"/>
      <c r="S250" s="44"/>
      <c r="T250" s="12"/>
      <c r="U250" s="12"/>
    </row>
    <row r="251" spans="6:21" x14ac:dyDescent="0.2">
      <c r="F251" s="163">
        <f t="shared" si="92"/>
        <v>10.350000000000012</v>
      </c>
      <c r="G251" s="46">
        <f t="shared" si="88"/>
        <v>-0.28531695488855846</v>
      </c>
      <c r="H251" s="46">
        <f t="shared" si="93"/>
        <v>-6.0703799023324708E-3</v>
      </c>
      <c r="I251" s="46">
        <f t="shared" si="94"/>
        <v>-0.29138733479089091</v>
      </c>
      <c r="J251" s="46">
        <f t="shared" si="89"/>
        <v>4.9421931169503497E-2</v>
      </c>
      <c r="K251" s="46">
        <f t="shared" si="90"/>
        <v>-0.24196540362138741</v>
      </c>
      <c r="L251" s="46">
        <f t="shared" si="91"/>
        <v>-0.17627957477528308</v>
      </c>
      <c r="M251" s="46">
        <f t="shared" si="95"/>
        <v>-0.41824497839667046</v>
      </c>
      <c r="O251" s="44"/>
      <c r="P251" s="12"/>
      <c r="Q251" s="12"/>
      <c r="R251" s="12"/>
      <c r="S251" s="44"/>
      <c r="T251" s="12"/>
      <c r="U251" s="12"/>
    </row>
    <row r="252" spans="6:21" x14ac:dyDescent="0.2">
      <c r="F252" s="163">
        <f t="shared" si="92"/>
        <v>10.400000000000013</v>
      </c>
      <c r="G252" s="46">
        <f t="shared" si="88"/>
        <v>-0.2853169548885307</v>
      </c>
      <c r="H252" s="46">
        <f t="shared" si="93"/>
        <v>0.56544385647574347</v>
      </c>
      <c r="I252" s="46">
        <f t="shared" si="94"/>
        <v>0.28012690158721276</v>
      </c>
      <c r="J252" s="46">
        <f t="shared" si="89"/>
        <v>2.0054558894698538E-2</v>
      </c>
      <c r="K252" s="46">
        <f t="shared" si="90"/>
        <v>0.3001814604819113</v>
      </c>
      <c r="L252" s="46">
        <f t="shared" si="91"/>
        <v>-0.19892613973528805</v>
      </c>
      <c r="M252" s="46">
        <f t="shared" si="95"/>
        <v>0.10125532074662325</v>
      </c>
      <c r="O252" s="44"/>
      <c r="P252" s="12"/>
      <c r="Q252" s="12"/>
      <c r="R252" s="12"/>
      <c r="S252" s="44"/>
      <c r="T252" s="12"/>
      <c r="U252" s="12"/>
    </row>
    <row r="253" spans="6:21" x14ac:dyDescent="0.2">
      <c r="F253" s="163">
        <f t="shared" si="92"/>
        <v>10.450000000000014</v>
      </c>
      <c r="G253" s="46">
        <f t="shared" si="88"/>
        <v>-0.17633557568770095</v>
      </c>
      <c r="H253" s="46">
        <f t="shared" si="93"/>
        <v>0.93491271250170871</v>
      </c>
      <c r="I253" s="46">
        <f t="shared" si="94"/>
        <v>0.75857713681400774</v>
      </c>
      <c r="J253" s="46">
        <f t="shared" si="89"/>
        <v>-1.1286597912805131E-2</v>
      </c>
      <c r="K253" s="46">
        <f t="shared" si="90"/>
        <v>0.74729053890120256</v>
      </c>
      <c r="L253" s="46">
        <f t="shared" si="91"/>
        <v>-0.15305468917182213</v>
      </c>
      <c r="M253" s="46">
        <f t="shared" si="95"/>
        <v>0.59423584972938048</v>
      </c>
      <c r="O253" s="44"/>
      <c r="P253" s="12"/>
      <c r="Q253" s="12"/>
      <c r="R253" s="12"/>
      <c r="S253" s="44"/>
      <c r="T253" s="12"/>
      <c r="U253" s="12"/>
    </row>
    <row r="254" spans="6:21" x14ac:dyDescent="0.2">
      <c r="F254" s="163">
        <f t="shared" si="92"/>
        <v>10.500000000000014</v>
      </c>
      <c r="G254" s="46">
        <f t="shared" si="88"/>
        <v>5.1747018128822653E-14</v>
      </c>
      <c r="H254" s="46">
        <f t="shared" si="93"/>
        <v>0.97031693517791562</v>
      </c>
      <c r="I254" s="46">
        <f t="shared" si="94"/>
        <v>0.97031693517796735</v>
      </c>
      <c r="J254" s="46">
        <f t="shared" si="89"/>
        <v>-4.1516919398321972E-2</v>
      </c>
      <c r="K254" s="46">
        <f t="shared" si="90"/>
        <v>0.92880001577964544</v>
      </c>
      <c r="L254" s="46">
        <f t="shared" si="91"/>
        <v>-5.4465161524218222E-2</v>
      </c>
      <c r="M254" s="46">
        <f t="shared" si="95"/>
        <v>0.87433485425542723</v>
      </c>
      <c r="O254" s="44"/>
      <c r="P254" s="12"/>
      <c r="Q254" s="12"/>
      <c r="R254" s="12"/>
      <c r="S254" s="44"/>
      <c r="T254" s="12"/>
      <c r="U254" s="12"/>
    </row>
    <row r="255" spans="6:21" x14ac:dyDescent="0.2">
      <c r="F255" s="163">
        <f t="shared" si="92"/>
        <v>10.550000000000015</v>
      </c>
      <c r="G255" s="46">
        <f t="shared" si="88"/>
        <v>0.17633557568778466</v>
      </c>
      <c r="H255" s="46">
        <f t="shared" si="93"/>
        <v>0.65900582619939574</v>
      </c>
      <c r="I255" s="46">
        <f t="shared" si="94"/>
        <v>0.83534140188718042</v>
      </c>
      <c r="J255" s="46">
        <f t="shared" si="89"/>
        <v>-6.7661114941906977E-2</v>
      </c>
      <c r="K255" s="46">
        <f t="shared" si="90"/>
        <v>0.76768028694527346</v>
      </c>
      <c r="L255" s="46">
        <f t="shared" si="91"/>
        <v>6.2884317871155906E-2</v>
      </c>
      <c r="M255" s="46">
        <f t="shared" si="95"/>
        <v>0.83056460481642935</v>
      </c>
      <c r="O255" s="44"/>
      <c r="P255" s="12"/>
      <c r="Q255" s="12"/>
      <c r="R255" s="12"/>
      <c r="S255" s="44"/>
      <c r="T255" s="12"/>
      <c r="U255" s="12"/>
    </row>
    <row r="256" spans="6:21" x14ac:dyDescent="0.2">
      <c r="F256" s="163">
        <f t="shared" si="92"/>
        <v>10.600000000000016</v>
      </c>
      <c r="G256" s="46">
        <f t="shared" si="88"/>
        <v>0.28531695488856268</v>
      </c>
      <c r="H256" s="46">
        <f t="shared" si="93"/>
        <v>0.1122176114324978</v>
      </c>
      <c r="I256" s="46">
        <f t="shared" si="94"/>
        <v>0.39753456632106049</v>
      </c>
      <c r="J256" s="46">
        <f t="shared" si="89"/>
        <v>-8.7146053463752163E-2</v>
      </c>
      <c r="K256" s="46">
        <f t="shared" si="90"/>
        <v>0.31038851285730834</v>
      </c>
      <c r="L256" s="46">
        <f t="shared" si="91"/>
        <v>0.15857395571020258</v>
      </c>
      <c r="M256" s="46">
        <f t="shared" si="95"/>
        <v>0.46896246856751089</v>
      </c>
      <c r="O256" s="44"/>
      <c r="P256" s="12"/>
      <c r="Q256" s="12"/>
      <c r="R256" s="12"/>
      <c r="S256" s="44"/>
      <c r="T256" s="12"/>
      <c r="U256" s="12"/>
    </row>
    <row r="257" spans="6:21" x14ac:dyDescent="0.2">
      <c r="F257" s="163">
        <f t="shared" si="92"/>
        <v>10.650000000000016</v>
      </c>
      <c r="G257" s="46">
        <f t="shared" si="88"/>
        <v>0.28531695488852649</v>
      </c>
      <c r="H257" s="46">
        <f t="shared" si="93"/>
        <v>-0.47466839505045288</v>
      </c>
      <c r="I257" s="46">
        <f t="shared" si="94"/>
        <v>-0.1893514401619264</v>
      </c>
      <c r="J257" s="46">
        <f t="shared" si="89"/>
        <v>-9.8054012889944905E-2</v>
      </c>
      <c r="K257" s="46">
        <f t="shared" si="90"/>
        <v>-0.28740545305187132</v>
      </c>
      <c r="L257" s="46">
        <f t="shared" si="91"/>
        <v>0.19964446318544596</v>
      </c>
      <c r="M257" s="46">
        <f t="shared" si="95"/>
        <v>-8.7760989866425346E-2</v>
      </c>
      <c r="O257" s="44"/>
      <c r="P257" s="12"/>
      <c r="Q257" s="12"/>
      <c r="R257" s="12"/>
      <c r="S257" s="44"/>
      <c r="T257" s="12"/>
      <c r="U257" s="12"/>
    </row>
    <row r="258" spans="6:21" x14ac:dyDescent="0.2">
      <c r="F258" s="163">
        <f t="shared" si="92"/>
        <v>10.700000000000017</v>
      </c>
      <c r="G258" s="46">
        <f t="shared" si="88"/>
        <v>0.17633557568768973</v>
      </c>
      <c r="H258" s="46">
        <f t="shared" si="93"/>
        <v>-0.89194506663523088</v>
      </c>
      <c r="I258" s="46">
        <f t="shared" si="94"/>
        <v>-0.71560949094754112</v>
      </c>
      <c r="J258" s="46">
        <f t="shared" si="89"/>
        <v>-9.9311423778655192E-2</v>
      </c>
      <c r="K258" s="46">
        <f t="shared" si="90"/>
        <v>-0.81492091472619632</v>
      </c>
      <c r="L258" s="46">
        <f t="shared" si="91"/>
        <v>0.17194953618376019</v>
      </c>
      <c r="M258" s="46">
        <f t="shared" si="95"/>
        <v>-0.64297137854243613</v>
      </c>
      <c r="O258" s="44"/>
      <c r="P258" s="12"/>
      <c r="Q258" s="12"/>
      <c r="R258" s="12"/>
      <c r="S258" s="44"/>
      <c r="T258" s="12"/>
      <c r="U258" s="12"/>
    </row>
    <row r="259" spans="6:21" x14ac:dyDescent="0.2">
      <c r="F259" s="163">
        <f t="shared" si="92"/>
        <v>10.750000000000018</v>
      </c>
      <c r="G259" s="46">
        <f t="shared" si="88"/>
        <v>-6.5565847022497343E-14</v>
      </c>
      <c r="H259" s="46">
        <f t="shared" si="93"/>
        <v>-0.99051037867898717</v>
      </c>
      <c r="I259" s="46">
        <f t="shared" si="94"/>
        <v>-0.99051037867905278</v>
      </c>
      <c r="J259" s="46">
        <f t="shared" si="89"/>
        <v>-9.0794530819362382E-2</v>
      </c>
      <c r="K259" s="46">
        <f t="shared" si="90"/>
        <v>-1.0813049094984151</v>
      </c>
      <c r="L259" s="46">
        <f t="shared" si="91"/>
        <v>8.502840087596196E-2</v>
      </c>
      <c r="M259" s="46">
        <f t="shared" si="95"/>
        <v>-0.99627650862245321</v>
      </c>
      <c r="O259" s="44"/>
      <c r="P259" s="12"/>
      <c r="Q259" s="12"/>
      <c r="R259" s="12"/>
      <c r="S259" s="44"/>
      <c r="T259" s="12"/>
      <c r="U259" s="12"/>
    </row>
    <row r="260" spans="6:21" x14ac:dyDescent="0.2">
      <c r="F260" s="163">
        <f t="shared" si="92"/>
        <v>10.800000000000018</v>
      </c>
      <c r="G260" s="46">
        <f t="shared" si="88"/>
        <v>-0.17633557568779581</v>
      </c>
      <c r="H260" s="46">
        <f t="shared" si="93"/>
        <v>-0.73514480278232885</v>
      </c>
      <c r="I260" s="46">
        <f t="shared" si="94"/>
        <v>-0.91148037847012464</v>
      </c>
      <c r="J260" s="46">
        <f t="shared" si="89"/>
        <v>-7.3341572922128756E-2</v>
      </c>
      <c r="K260" s="46">
        <f t="shared" si="90"/>
        <v>-0.98482195139225337</v>
      </c>
      <c r="L260" s="46">
        <f t="shared" si="91"/>
        <v>-3.1179872356029849E-2</v>
      </c>
      <c r="M260" s="46">
        <f t="shared" si="95"/>
        <v>-1.0160018237482833</v>
      </c>
      <c r="O260" s="44"/>
      <c r="P260" s="12"/>
      <c r="Q260" s="12"/>
      <c r="R260" s="12"/>
      <c r="S260" s="44"/>
      <c r="T260" s="12"/>
      <c r="U260" s="12"/>
    </row>
    <row r="261" spans="6:21" x14ac:dyDescent="0.2">
      <c r="F261" s="163">
        <f t="shared" si="92"/>
        <v>10.850000000000019</v>
      </c>
      <c r="G261" s="46">
        <f t="shared" si="88"/>
        <v>-0.28531695488856695</v>
      </c>
      <c r="H261" s="46">
        <f t="shared" si="93"/>
        <v>-0.21709600981473304</v>
      </c>
      <c r="I261" s="46">
        <f t="shared" si="94"/>
        <v>-0.50241296470329999</v>
      </c>
      <c r="J261" s="46">
        <f t="shared" si="89"/>
        <v>-4.8670283123531555E-2</v>
      </c>
      <c r="K261" s="46">
        <f t="shared" si="90"/>
        <v>-0.55108324782683149</v>
      </c>
      <c r="L261" s="46">
        <f t="shared" si="91"/>
        <v>-0.13664856666212474</v>
      </c>
      <c r="M261" s="46">
        <f t="shared" si="95"/>
        <v>-0.68773181448895637</v>
      </c>
      <c r="O261" s="44"/>
      <c r="P261" s="12"/>
      <c r="Q261" s="12"/>
      <c r="R261" s="12"/>
      <c r="S261" s="44"/>
      <c r="T261" s="12"/>
      <c r="U261" s="12"/>
    </row>
    <row r="262" spans="6:21" x14ac:dyDescent="0.2">
      <c r="F262" s="163">
        <f t="shared" si="92"/>
        <v>10.90000000000002</v>
      </c>
      <c r="G262" s="46">
        <f t="shared" si="88"/>
        <v>-0.28531695488852216</v>
      </c>
      <c r="H262" s="46">
        <f t="shared" si="93"/>
        <v>0.37852590623765331</v>
      </c>
      <c r="I262" s="46">
        <f t="shared" si="94"/>
        <v>9.3208951349131153E-2</v>
      </c>
      <c r="J262" s="46">
        <f t="shared" si="89"/>
        <v>-1.920882802956864E-2</v>
      </c>
      <c r="K262" s="46">
        <f t="shared" si="90"/>
        <v>7.4000123319562516E-2</v>
      </c>
      <c r="L262" s="46">
        <f t="shared" si="91"/>
        <v>-0.1950501001402177</v>
      </c>
      <c r="M262" s="46">
        <f t="shared" si="95"/>
        <v>-0.12104997682065519</v>
      </c>
      <c r="O262" s="44"/>
      <c r="P262" s="12"/>
      <c r="Q262" s="12"/>
      <c r="R262" s="12"/>
      <c r="S262" s="44"/>
      <c r="T262" s="12"/>
      <c r="U262" s="12"/>
    </row>
    <row r="263" spans="6:21" x14ac:dyDescent="0.2">
      <c r="F263" s="163">
        <f t="shared" si="92"/>
        <v>10.950000000000021</v>
      </c>
      <c r="G263" s="46">
        <f t="shared" si="88"/>
        <v>-0.17633557568767855</v>
      </c>
      <c r="H263" s="46">
        <f t="shared" si="93"/>
        <v>0.83889228838862118</v>
      </c>
      <c r="I263" s="46">
        <f t="shared" si="94"/>
        <v>0.66255671270094263</v>
      </c>
      <c r="J263" s="46">
        <f t="shared" si="89"/>
        <v>1.2143174139254281E-2</v>
      </c>
      <c r="K263" s="46">
        <f t="shared" si="90"/>
        <v>0.67469988684019688</v>
      </c>
      <c r="L263" s="46">
        <f t="shared" si="91"/>
        <v>-0.18626867914562989</v>
      </c>
      <c r="M263" s="46">
        <f t="shared" si="95"/>
        <v>0.48843120769456705</v>
      </c>
      <c r="O263" s="44"/>
      <c r="P263" s="12"/>
      <c r="Q263" s="12"/>
      <c r="R263" s="12"/>
      <c r="S263" s="44"/>
      <c r="T263" s="12"/>
      <c r="U263" s="12"/>
    </row>
    <row r="264" spans="6:21" x14ac:dyDescent="0.2">
      <c r="F264" s="163">
        <f t="shared" si="92"/>
        <v>11.000000000000021</v>
      </c>
      <c r="G264" s="46">
        <f t="shared" si="88"/>
        <v>7.9384675916172045E-14</v>
      </c>
      <c r="H264" s="46">
        <f t="shared" si="93"/>
        <v>0.99950422181614718</v>
      </c>
      <c r="I264" s="46">
        <f t="shared" si="94"/>
        <v>0.99950422181622656</v>
      </c>
      <c r="J264" s="46">
        <f t="shared" si="89"/>
        <v>4.2300036119765912E-2</v>
      </c>
      <c r="K264" s="46">
        <f t="shared" si="90"/>
        <v>1.0418042579359925</v>
      </c>
      <c r="L264" s="46">
        <f t="shared" si="91"/>
        <v>-0.11332897173267516</v>
      </c>
      <c r="M264" s="46">
        <f t="shared" si="95"/>
        <v>0.92847528620331732</v>
      </c>
      <c r="O264" s="44"/>
      <c r="P264" s="12"/>
      <c r="Q264" s="12"/>
      <c r="R264" s="12"/>
      <c r="S264" s="44"/>
      <c r="T264" s="12"/>
      <c r="U264" s="12"/>
    </row>
    <row r="265" spans="6:21" x14ac:dyDescent="0.2">
      <c r="F265" s="163">
        <f t="shared" si="92"/>
        <v>11.050000000000022</v>
      </c>
      <c r="G265" s="46">
        <f t="shared" si="88"/>
        <v>0.17633557568780703</v>
      </c>
      <c r="H265" s="46">
        <f t="shared" si="93"/>
        <v>0.8029715716610385</v>
      </c>
      <c r="I265" s="46">
        <f t="shared" si="94"/>
        <v>0.9793071473488455</v>
      </c>
      <c r="J265" s="46">
        <f t="shared" si="89"/>
        <v>6.8293697230884132E-2</v>
      </c>
      <c r="K265" s="46">
        <f t="shared" si="90"/>
        <v>1.0476008445797296</v>
      </c>
      <c r="L265" s="46">
        <f t="shared" si="91"/>
        <v>-1.3542925720584451E-3</v>
      </c>
      <c r="M265" s="46">
        <f t="shared" si="95"/>
        <v>1.0462465520076711</v>
      </c>
      <c r="O265" s="44"/>
      <c r="P265" s="12"/>
      <c r="Q265" s="12"/>
      <c r="R265" s="12"/>
      <c r="S265" s="44"/>
      <c r="T265" s="12"/>
      <c r="U265" s="12"/>
    </row>
    <row r="266" spans="6:21" x14ac:dyDescent="0.2">
      <c r="F266" s="163">
        <f t="shared" si="92"/>
        <v>11.100000000000023</v>
      </c>
      <c r="G266" s="46">
        <f t="shared" si="88"/>
        <v>0.28531695488857128</v>
      </c>
      <c r="H266" s="46">
        <f t="shared" si="93"/>
        <v>0.31951972563850028</v>
      </c>
      <c r="I266" s="46">
        <f t="shared" si="94"/>
        <v>0.60483668052707151</v>
      </c>
      <c r="J266" s="46">
        <f t="shared" si="89"/>
        <v>8.7565842103084171E-2</v>
      </c>
      <c r="K266" s="46">
        <f t="shared" si="90"/>
        <v>0.69240252263015567</v>
      </c>
      <c r="L266" s="46">
        <f t="shared" si="91"/>
        <v>0.11108685841372463</v>
      </c>
      <c r="M266" s="46">
        <f t="shared" si="95"/>
        <v>0.80348938104388035</v>
      </c>
      <c r="O266" s="44"/>
      <c r="P266" s="12"/>
      <c r="Q266" s="12"/>
      <c r="R266" s="12"/>
      <c r="S266" s="44"/>
      <c r="T266" s="12"/>
      <c r="U266" s="12"/>
    </row>
    <row r="267" spans="6:21" x14ac:dyDescent="0.2">
      <c r="F267" s="163">
        <f t="shared" si="92"/>
        <v>11.150000000000023</v>
      </c>
      <c r="G267" s="46">
        <f t="shared" si="88"/>
        <v>0.28531695488852055</v>
      </c>
      <c r="H267" s="46">
        <f t="shared" si="93"/>
        <v>-0.27810346340470682</v>
      </c>
      <c r="I267" s="46">
        <f t="shared" si="94"/>
        <v>7.2134914838137276E-3</v>
      </c>
      <c r="J267" s="46">
        <f t="shared" si="89"/>
        <v>9.821969197098146E-2</v>
      </c>
      <c r="K267" s="46">
        <f t="shared" si="90"/>
        <v>0.10543318345479519</v>
      </c>
      <c r="L267" s="46">
        <f t="shared" si="91"/>
        <v>0.18526530999070309</v>
      </c>
      <c r="M267" s="46">
        <f t="shared" si="95"/>
        <v>0.29069849344549825</v>
      </c>
      <c r="O267" s="44"/>
      <c r="P267" s="12"/>
      <c r="Q267" s="12"/>
      <c r="R267" s="12"/>
      <c r="S267" s="44"/>
      <c r="T267" s="12"/>
      <c r="U267" s="12"/>
    </row>
    <row r="268" spans="6:21" x14ac:dyDescent="0.2">
      <c r="F268" s="163">
        <f t="shared" si="92"/>
        <v>11.200000000000024</v>
      </c>
      <c r="G268" s="46">
        <f t="shared" si="88"/>
        <v>0.17633557568766739</v>
      </c>
      <c r="H268" s="46">
        <f t="shared" si="93"/>
        <v>-0.77635424014327614</v>
      </c>
      <c r="I268" s="46">
        <f t="shared" si="94"/>
        <v>-0.6000186644556087</v>
      </c>
      <c r="J268" s="46">
        <f t="shared" si="89"/>
        <v>9.9206687043589328E-2</v>
      </c>
      <c r="K268" s="46">
        <f t="shared" si="90"/>
        <v>-0.50081197741201933</v>
      </c>
      <c r="L268" s="46">
        <f t="shared" si="91"/>
        <v>0.19563107509623223</v>
      </c>
      <c r="M268" s="46">
        <f t="shared" si="95"/>
        <v>-0.30518090231578715</v>
      </c>
      <c r="O268" s="44"/>
      <c r="P268" s="12"/>
      <c r="Q268" s="12"/>
      <c r="R268" s="12"/>
      <c r="S268" s="44"/>
      <c r="T268" s="12"/>
      <c r="U268" s="12"/>
    </row>
    <row r="269" spans="6:21" x14ac:dyDescent="0.2">
      <c r="F269" s="163">
        <f t="shared" si="92"/>
        <v>11.250000000000025</v>
      </c>
      <c r="G269" s="46">
        <f t="shared" si="88"/>
        <v>-9.3203504809846735E-14</v>
      </c>
      <c r="H269" s="46">
        <f t="shared" si="93"/>
        <v>-0.99719677211747193</v>
      </c>
      <c r="I269" s="46">
        <f t="shared" si="94"/>
        <v>-0.99719677211756519</v>
      </c>
      <c r="J269" s="46">
        <f t="shared" si="89"/>
        <v>9.0429686535194745E-2</v>
      </c>
      <c r="K269" s="46">
        <f t="shared" si="90"/>
        <v>-0.9067670855823704</v>
      </c>
      <c r="L269" s="46">
        <f t="shared" si="91"/>
        <v>0.13861377501910596</v>
      </c>
      <c r="M269" s="46">
        <f t="shared" si="95"/>
        <v>-0.76815331056326441</v>
      </c>
      <c r="O269" s="44"/>
      <c r="P269" s="12"/>
      <c r="Q269" s="12"/>
      <c r="R269" s="12"/>
      <c r="S269" s="44"/>
      <c r="T269" s="12"/>
      <c r="U269" s="12"/>
    </row>
    <row r="270" spans="6:21" x14ac:dyDescent="0.2">
      <c r="F270" s="163">
        <f t="shared" si="92"/>
        <v>11.300000000000026</v>
      </c>
      <c r="G270" s="46">
        <f t="shared" si="88"/>
        <v>-0.17633557568781821</v>
      </c>
      <c r="H270" s="46">
        <f t="shared" si="93"/>
        <v>-0.86171922244087551</v>
      </c>
      <c r="I270" s="46">
        <f t="shared" si="94"/>
        <v>-1.0380547981286936</v>
      </c>
      <c r="J270" s="46">
        <f t="shared" si="89"/>
        <v>7.2752529333400498E-2</v>
      </c>
      <c r="K270" s="46">
        <f t="shared" si="90"/>
        <v>-0.96530226879529313</v>
      </c>
      <c r="L270" s="46">
        <f t="shared" si="91"/>
        <v>3.3852418775387839E-2</v>
      </c>
      <c r="M270" s="46">
        <f t="shared" si="95"/>
        <v>-0.93144985001990521</v>
      </c>
      <c r="O270" s="44"/>
      <c r="P270" s="12"/>
      <c r="Q270" s="12"/>
      <c r="R270" s="12"/>
      <c r="S270" s="44"/>
      <c r="T270" s="12"/>
      <c r="U270" s="12"/>
    </row>
    <row r="271" spans="6:21" x14ac:dyDescent="0.2">
      <c r="F271" s="163">
        <f t="shared" si="92"/>
        <v>11.350000000000026</v>
      </c>
      <c r="G271" s="46">
        <f t="shared" si="88"/>
        <v>-0.2853169548885755</v>
      </c>
      <c r="H271" s="46">
        <f t="shared" si="93"/>
        <v>-0.41833066433992133</v>
      </c>
      <c r="I271" s="46">
        <f t="shared" si="94"/>
        <v>-0.70364761922849683</v>
      </c>
      <c r="J271" s="46">
        <f t="shared" si="89"/>
        <v>4.7915014336310492E-2</v>
      </c>
      <c r="K271" s="46">
        <f t="shared" si="90"/>
        <v>-0.65573260489218632</v>
      </c>
      <c r="L271" s="46">
        <f t="shared" si="91"/>
        <v>-8.2569046885053732E-2</v>
      </c>
      <c r="M271" s="46">
        <f t="shared" si="95"/>
        <v>-0.73830165177724005</v>
      </c>
      <c r="O271" s="44"/>
      <c r="P271" s="12"/>
      <c r="Q271" s="12"/>
      <c r="R271" s="12"/>
      <c r="S271" s="44"/>
      <c r="T271" s="12"/>
      <c r="U271" s="12"/>
    </row>
    <row r="272" spans="6:21" x14ac:dyDescent="0.2">
      <c r="F272" s="163">
        <f t="shared" si="92"/>
        <v>11.400000000000027</v>
      </c>
      <c r="G272" s="46">
        <f t="shared" si="88"/>
        <v>-0.28531695488851627</v>
      </c>
      <c r="H272" s="46">
        <f t="shared" si="93"/>
        <v>0.17453653292478952</v>
      </c>
      <c r="I272" s="46">
        <f t="shared" si="94"/>
        <v>-0.11078042196372676</v>
      </c>
      <c r="J272" s="46">
        <f t="shared" si="89"/>
        <v>1.8361668157014441E-2</v>
      </c>
      <c r="K272" s="46">
        <f t="shared" si="90"/>
        <v>-9.2418753806712314E-2</v>
      </c>
      <c r="L272" s="46">
        <f t="shared" si="91"/>
        <v>-0.17055047322358052</v>
      </c>
      <c r="M272" s="46">
        <f t="shared" si="95"/>
        <v>-0.2629692270302928</v>
      </c>
      <c r="O272" s="44"/>
      <c r="P272" s="12"/>
      <c r="Q272" s="12"/>
      <c r="R272" s="12"/>
      <c r="S272" s="44"/>
      <c r="T272" s="12"/>
      <c r="U272" s="12"/>
    </row>
    <row r="273" spans="6:21" x14ac:dyDescent="0.2">
      <c r="F273" s="163">
        <f t="shared" si="92"/>
        <v>11.450000000000028</v>
      </c>
      <c r="G273" s="46">
        <f t="shared" si="88"/>
        <v>-0.1763355756876562</v>
      </c>
      <c r="H273" s="46">
        <f t="shared" si="93"/>
        <v>0.70503803326618708</v>
      </c>
      <c r="I273" s="46">
        <f t="shared" si="94"/>
        <v>0.52870245757853085</v>
      </c>
      <c r="J273" s="46">
        <f t="shared" si="89"/>
        <v>-1.2998846995336967E-2</v>
      </c>
      <c r="K273" s="46">
        <f t="shared" si="90"/>
        <v>0.51570361058319392</v>
      </c>
      <c r="L273" s="46">
        <f t="shared" si="91"/>
        <v>-0.1997875837702314</v>
      </c>
      <c r="M273" s="46">
        <f t="shared" si="95"/>
        <v>0.31591602681296244</v>
      </c>
      <c r="O273" s="44"/>
      <c r="P273" s="12"/>
      <c r="Q273" s="12"/>
      <c r="R273" s="12"/>
      <c r="S273" s="44"/>
      <c r="T273" s="12"/>
      <c r="U273" s="12"/>
    </row>
    <row r="274" spans="6:21" x14ac:dyDescent="0.2">
      <c r="F274" s="163">
        <f t="shared" si="92"/>
        <v>11.500000000000028</v>
      </c>
      <c r="G274" s="46">
        <f t="shared" si="88"/>
        <v>1.0702233370352143E-13</v>
      </c>
      <c r="H274" s="46">
        <f t="shared" si="93"/>
        <v>0.98361411968261336</v>
      </c>
      <c r="I274" s="46">
        <f t="shared" si="94"/>
        <v>0.98361411968272039</v>
      </c>
      <c r="J274" s="46">
        <f t="shared" si="89"/>
        <v>-4.3080006003432737E-2</v>
      </c>
      <c r="K274" s="46">
        <f t="shared" si="90"/>
        <v>0.94053411367928763</v>
      </c>
      <c r="L274" s="46">
        <f t="shared" si="91"/>
        <v>-0.16020996346058788</v>
      </c>
      <c r="M274" s="46">
        <f t="shared" si="95"/>
        <v>0.78032415021869972</v>
      </c>
      <c r="O274" s="44"/>
      <c r="P274" s="12"/>
      <c r="Q274" s="12"/>
      <c r="R274" s="12"/>
      <c r="S274" s="44"/>
      <c r="T274" s="12"/>
      <c r="U274" s="12"/>
    </row>
    <row r="275" spans="6:21" x14ac:dyDescent="0.2">
      <c r="F275" s="163">
        <f t="shared" si="92"/>
        <v>11.550000000000029</v>
      </c>
      <c r="G275" s="46">
        <f t="shared" si="88"/>
        <v>0.17633557568782937</v>
      </c>
      <c r="H275" s="46">
        <f t="shared" si="93"/>
        <v>0.91072350139445302</v>
      </c>
      <c r="I275" s="46">
        <f t="shared" si="94"/>
        <v>1.0870590770822823</v>
      </c>
      <c r="J275" s="46">
        <f t="shared" si="89"/>
        <v>-6.8921198928774699E-2</v>
      </c>
      <c r="K275" s="46">
        <f t="shared" si="90"/>
        <v>1.0181378781535075</v>
      </c>
      <c r="L275" s="46">
        <f t="shared" si="91"/>
        <v>-6.5449707133300977E-2</v>
      </c>
      <c r="M275" s="46">
        <f t="shared" si="95"/>
        <v>0.95268817102020675</v>
      </c>
      <c r="O275" s="44"/>
      <c r="P275" s="12"/>
      <c r="Q275" s="12"/>
      <c r="R275" s="12"/>
      <c r="S275" s="44"/>
      <c r="T275" s="12"/>
      <c r="U275" s="12"/>
    </row>
    <row r="276" spans="6:21" x14ac:dyDescent="0.2">
      <c r="F276" s="163">
        <f t="shared" si="92"/>
        <v>11.60000000000003</v>
      </c>
      <c r="G276" s="46">
        <f t="shared" si="88"/>
        <v>0.28531695488857978</v>
      </c>
      <c r="H276" s="46">
        <f t="shared" si="93"/>
        <v>0.51241158065954662</v>
      </c>
      <c r="I276" s="46">
        <f t="shared" si="94"/>
        <v>0.79772853554812639</v>
      </c>
      <c r="J276" s="46">
        <f t="shared" si="89"/>
        <v>-8.797911643355727E-2</v>
      </c>
      <c r="K276" s="46">
        <f t="shared" si="90"/>
        <v>0.70974941911456912</v>
      </c>
      <c r="L276" s="46">
        <f t="shared" si="91"/>
        <v>5.1854012085960112E-2</v>
      </c>
      <c r="M276" s="46">
        <f t="shared" si="95"/>
        <v>0.7616034312005292</v>
      </c>
      <c r="O276" s="44"/>
      <c r="P276" s="12"/>
      <c r="Q276" s="12"/>
      <c r="R276" s="12"/>
      <c r="S276" s="44"/>
      <c r="T276" s="12"/>
      <c r="U276" s="12"/>
    </row>
    <row r="277" spans="6:21" x14ac:dyDescent="0.2">
      <c r="F277" s="163">
        <f t="shared" si="92"/>
        <v>11.650000000000031</v>
      </c>
      <c r="G277" s="46">
        <f t="shared" si="88"/>
        <v>0.285316954888512</v>
      </c>
      <c r="H277" s="46">
        <f t="shared" si="93"/>
        <v>-6.8996135573916956E-2</v>
      </c>
      <c r="I277" s="46">
        <f t="shared" si="94"/>
        <v>0.21632081931459504</v>
      </c>
      <c r="J277" s="46">
        <f t="shared" si="89"/>
        <v>-9.8378064168487156E-2</v>
      </c>
      <c r="K277" s="46">
        <f t="shared" si="90"/>
        <v>0.11794275514610789</v>
      </c>
      <c r="L277" s="46">
        <f t="shared" si="91"/>
        <v>0.15129716250421815</v>
      </c>
      <c r="M277" s="46">
        <f t="shared" si="95"/>
        <v>0.26923991765032607</v>
      </c>
      <c r="O277" s="44"/>
      <c r="P277" s="12"/>
      <c r="Q277" s="12"/>
      <c r="R277" s="12"/>
      <c r="S277" s="44"/>
      <c r="T277" s="12"/>
      <c r="U277" s="12"/>
    </row>
    <row r="278" spans="6:21" x14ac:dyDescent="0.2">
      <c r="F278" s="163">
        <f t="shared" si="92"/>
        <v>11.700000000000031</v>
      </c>
      <c r="G278" s="46">
        <f t="shared" si="88"/>
        <v>0.17633557568764502</v>
      </c>
      <c r="H278" s="46">
        <f t="shared" si="93"/>
        <v>-0.62575003287344577</v>
      </c>
      <c r="I278" s="46">
        <f t="shared" si="94"/>
        <v>-0.44941445718580075</v>
      </c>
      <c r="J278" s="46">
        <f t="shared" si="89"/>
        <v>-9.9094569999207086E-2</v>
      </c>
      <c r="K278" s="46">
        <f t="shared" si="90"/>
        <v>-0.54850902718500782</v>
      </c>
      <c r="L278" s="46">
        <f t="shared" si="91"/>
        <v>0.19862759740446478</v>
      </c>
      <c r="M278" s="46">
        <f t="shared" si="95"/>
        <v>-0.34988142978054304</v>
      </c>
      <c r="O278" s="44"/>
      <c r="P278" s="12"/>
      <c r="Q278" s="12"/>
      <c r="R278" s="12"/>
      <c r="S278" s="44"/>
      <c r="T278" s="12"/>
      <c r="U278" s="12"/>
    </row>
    <row r="279" spans="6:21" x14ac:dyDescent="0.2">
      <c r="F279" s="163">
        <f t="shared" si="92"/>
        <v>11.750000000000032</v>
      </c>
      <c r="G279" s="46">
        <f t="shared" si="88"/>
        <v>-1.2084116259719613E-13</v>
      </c>
      <c r="H279" s="46">
        <f t="shared" si="93"/>
        <v>-0.958909842184686</v>
      </c>
      <c r="I279" s="46">
        <f t="shared" si="94"/>
        <v>-0.95890984218480679</v>
      </c>
      <c r="J279" s="46">
        <f t="shared" si="89"/>
        <v>-9.005811489143227E-2</v>
      </c>
      <c r="K279" s="46">
        <f t="shared" si="90"/>
        <v>-1.0489679570762391</v>
      </c>
      <c r="L279" s="46">
        <f t="shared" si="91"/>
        <v>0.17754284654552246</v>
      </c>
      <c r="M279" s="46">
        <f t="shared" si="95"/>
        <v>-0.87142511053071658</v>
      </c>
      <c r="O279" s="44"/>
      <c r="P279" s="12"/>
      <c r="Q279" s="12"/>
      <c r="R279" s="12"/>
      <c r="S279" s="44"/>
      <c r="T279" s="12"/>
      <c r="U279" s="12"/>
    </row>
    <row r="280" spans="6:21" x14ac:dyDescent="0.2">
      <c r="F280" s="163">
        <f t="shared" si="92"/>
        <v>11.800000000000033</v>
      </c>
      <c r="G280" s="46">
        <f t="shared" si="88"/>
        <v>-0.17633557568784056</v>
      </c>
      <c r="H280" s="46">
        <f t="shared" si="93"/>
        <v>-0.94943032211115352</v>
      </c>
      <c r="I280" s="46">
        <f t="shared" si="94"/>
        <v>-1.1257658977989942</v>
      </c>
      <c r="J280" s="46">
        <f t="shared" si="89"/>
        <v>-7.215807344650936E-2</v>
      </c>
      <c r="K280" s="46">
        <f t="shared" si="90"/>
        <v>-1.1979239712455034</v>
      </c>
      <c r="L280" s="46">
        <f t="shared" si="91"/>
        <v>9.5305330485007431E-2</v>
      </c>
      <c r="M280" s="46">
        <f t="shared" si="95"/>
        <v>-1.1026186407604961</v>
      </c>
      <c r="O280" s="44"/>
      <c r="P280" s="12"/>
      <c r="Q280" s="12"/>
      <c r="R280" s="12"/>
      <c r="S280" s="44"/>
      <c r="T280" s="12"/>
      <c r="U280" s="12"/>
    </row>
    <row r="281" spans="6:21" x14ac:dyDescent="0.2">
      <c r="F281" s="163">
        <f t="shared" si="92"/>
        <v>11.850000000000033</v>
      </c>
      <c r="G281" s="46">
        <f t="shared" si="88"/>
        <v>-0.28531695488858405</v>
      </c>
      <c r="H281" s="46">
        <f t="shared" si="93"/>
        <v>-0.60069871122105967</v>
      </c>
      <c r="I281" s="46">
        <f t="shared" si="94"/>
        <v>-0.88601566610964366</v>
      </c>
      <c r="J281" s="46">
        <f t="shared" si="89"/>
        <v>-4.7156180994749754E-2</v>
      </c>
      <c r="K281" s="46">
        <f t="shared" si="90"/>
        <v>-0.93317184710439338</v>
      </c>
      <c r="L281" s="46">
        <f t="shared" si="91"/>
        <v>-1.9759103758964752E-2</v>
      </c>
      <c r="M281" s="46">
        <f t="shared" si="95"/>
        <v>-0.95293095086335811</v>
      </c>
      <c r="O281" s="44"/>
      <c r="P281" s="12"/>
      <c r="Q281" s="12"/>
      <c r="R281" s="12"/>
      <c r="S281" s="44"/>
      <c r="T281" s="12"/>
      <c r="U281" s="12"/>
    </row>
    <row r="282" spans="6:21" x14ac:dyDescent="0.2">
      <c r="F282" s="163">
        <f t="shared" si="92"/>
        <v>11.900000000000034</v>
      </c>
      <c r="G282" s="46">
        <f t="shared" si="88"/>
        <v>-0.28531695488850772</v>
      </c>
      <c r="H282" s="46">
        <f t="shared" si="93"/>
        <v>-3.7324394082194748E-2</v>
      </c>
      <c r="I282" s="46">
        <f t="shared" si="94"/>
        <v>-0.32264134897070246</v>
      </c>
      <c r="J282" s="46">
        <f t="shared" si="89"/>
        <v>-1.7513142300023085E-2</v>
      </c>
      <c r="K282" s="46">
        <f t="shared" si="90"/>
        <v>-0.34015449127072556</v>
      </c>
      <c r="L282" s="46">
        <f t="shared" si="91"/>
        <v>-0.12801772263906269</v>
      </c>
      <c r="M282" s="46">
        <f t="shared" si="95"/>
        <v>-0.46817221390978825</v>
      </c>
      <c r="O282" s="44"/>
      <c r="P282" s="12"/>
      <c r="Q282" s="12"/>
      <c r="R282" s="12"/>
      <c r="S282" s="44"/>
      <c r="T282" s="12"/>
      <c r="U282" s="12"/>
    </row>
    <row r="283" spans="6:21" x14ac:dyDescent="0.2">
      <c r="F283" s="163">
        <f t="shared" si="92"/>
        <v>11.950000000000035</v>
      </c>
      <c r="G283" s="46">
        <f t="shared" si="88"/>
        <v>-0.17633557568763386</v>
      </c>
      <c r="H283" s="46">
        <f t="shared" si="93"/>
        <v>0.53938674034165845</v>
      </c>
      <c r="I283" s="46">
        <f t="shared" si="94"/>
        <v>0.36305116465402459</v>
      </c>
      <c r="J283" s="46">
        <f t="shared" si="89"/>
        <v>1.3853552824756017E-2</v>
      </c>
      <c r="K283" s="46">
        <f t="shared" si="90"/>
        <v>0.37690471747878063</v>
      </c>
      <c r="L283" s="46">
        <f t="shared" si="91"/>
        <v>-0.19218198409215281</v>
      </c>
      <c r="M283" s="46">
        <f t="shared" si="95"/>
        <v>0.18472273338662779</v>
      </c>
      <c r="O283" s="44"/>
      <c r="P283" s="12"/>
      <c r="Q283" s="12"/>
      <c r="R283" s="12"/>
      <c r="S283" s="44"/>
      <c r="T283" s="12"/>
      <c r="U283" s="12"/>
    </row>
    <row r="284" spans="6:21" x14ac:dyDescent="0.2">
      <c r="F284" s="163">
        <f t="shared" si="92"/>
        <v>12.000000000000036</v>
      </c>
      <c r="G284" s="46">
        <f t="shared" si="88"/>
        <v>1.3465999149087082E-13</v>
      </c>
      <c r="H284" s="46">
        <f t="shared" si="93"/>
        <v>0.92336326838309668</v>
      </c>
      <c r="I284" s="46">
        <f t="shared" si="94"/>
        <v>0.92336326838323135</v>
      </c>
      <c r="J284" s="46">
        <f t="shared" si="89"/>
        <v>4.3856771024813966E-2</v>
      </c>
      <c r="K284" s="46">
        <f t="shared" si="90"/>
        <v>0.96722003940804535</v>
      </c>
      <c r="L284" s="46">
        <f t="shared" si="91"/>
        <v>-0.19015118346400925</v>
      </c>
      <c r="M284" s="46">
        <f t="shared" si="95"/>
        <v>0.77706885594403607</v>
      </c>
      <c r="O284" s="44"/>
      <c r="P284" s="12"/>
      <c r="Q284" s="12"/>
      <c r="R284" s="12"/>
      <c r="S284" s="44"/>
      <c r="T284" s="12"/>
      <c r="U284" s="12"/>
    </row>
    <row r="285" spans="6:21" x14ac:dyDescent="0.2">
      <c r="F285" s="163">
        <f t="shared" si="92"/>
        <v>12.050000000000036</v>
      </c>
      <c r="G285" s="46">
        <f t="shared" si="88"/>
        <v>0.17633557568785174</v>
      </c>
      <c r="H285" s="46">
        <f t="shared" si="93"/>
        <v>0.97740203049596708</v>
      </c>
      <c r="I285" s="46">
        <f t="shared" si="94"/>
        <v>1.1537376061838187</v>
      </c>
      <c r="J285" s="46">
        <f t="shared" si="89"/>
        <v>6.9543573353678834E-2</v>
      </c>
      <c r="K285" s="46">
        <f t="shared" si="90"/>
        <v>1.2232811795374976</v>
      </c>
      <c r="L285" s="46">
        <f t="shared" si="91"/>
        <v>-0.12262480866079342</v>
      </c>
      <c r="M285" s="46">
        <f t="shared" si="95"/>
        <v>1.1006563708767041</v>
      </c>
      <c r="O285" s="44"/>
      <c r="P285" s="12"/>
      <c r="Q285" s="12"/>
      <c r="R285" s="12"/>
      <c r="S285" s="44"/>
      <c r="T285" s="12"/>
      <c r="U285" s="12"/>
    </row>
    <row r="286" spans="6:21" x14ac:dyDescent="0.2">
      <c r="F286" s="163">
        <f t="shared" si="92"/>
        <v>12.100000000000037</v>
      </c>
      <c r="G286" s="46">
        <f t="shared" si="88"/>
        <v>0.28531695488858833</v>
      </c>
      <c r="H286" s="46">
        <f t="shared" si="93"/>
        <v>0.68219380239600413</v>
      </c>
      <c r="I286" s="46">
        <f t="shared" si="94"/>
        <v>0.96751075728459246</v>
      </c>
      <c r="J286" s="46">
        <f t="shared" si="89"/>
        <v>8.8385845710345523E-2</v>
      </c>
      <c r="K286" s="46">
        <f t="shared" si="90"/>
        <v>1.0558966029949379</v>
      </c>
      <c r="L286" s="46">
        <f t="shared" si="91"/>
        <v>-1.2861608900523906E-2</v>
      </c>
      <c r="M286" s="46">
        <f t="shared" si="95"/>
        <v>1.0430349940944141</v>
      </c>
      <c r="O286" s="44"/>
      <c r="P286" s="12"/>
      <c r="Q286" s="12"/>
      <c r="R286" s="12"/>
      <c r="S286" s="44"/>
      <c r="T286" s="12"/>
      <c r="U286" s="12"/>
    </row>
    <row r="287" spans="6:21" x14ac:dyDescent="0.2">
      <c r="F287" s="163">
        <f t="shared" si="92"/>
        <v>12.150000000000038</v>
      </c>
      <c r="G287" s="46">
        <f t="shared" si="88"/>
        <v>0.2853169548885035</v>
      </c>
      <c r="H287" s="46">
        <f t="shared" si="93"/>
        <v>0.14322290060099899</v>
      </c>
      <c r="I287" s="46">
        <f t="shared" si="94"/>
        <v>0.42853985548950246</v>
      </c>
      <c r="J287" s="46">
        <f t="shared" si="89"/>
        <v>9.852911770063727E-2</v>
      </c>
      <c r="K287" s="46">
        <f t="shared" si="90"/>
        <v>0.52706897319013968</v>
      </c>
      <c r="L287" s="46">
        <f t="shared" si="91"/>
        <v>0.10133163670227033</v>
      </c>
      <c r="M287" s="46">
        <f t="shared" si="95"/>
        <v>0.62840060989240998</v>
      </c>
      <c r="O287" s="44"/>
      <c r="P287" s="12"/>
      <c r="Q287" s="12"/>
      <c r="R287" s="12"/>
      <c r="S287" s="44"/>
      <c r="T287" s="12"/>
      <c r="U287" s="12"/>
    </row>
    <row r="288" spans="6:21" x14ac:dyDescent="0.2">
      <c r="F288" s="163">
        <f t="shared" si="92"/>
        <v>12.200000000000038</v>
      </c>
      <c r="G288" s="46">
        <f t="shared" si="88"/>
        <v>0.17633557568762956</v>
      </c>
      <c r="H288" s="46">
        <f t="shared" si="93"/>
        <v>-0.44692465665792569</v>
      </c>
      <c r="I288" s="46">
        <f t="shared" si="94"/>
        <v>-0.2705890809702961</v>
      </c>
      <c r="J288" s="46">
        <f t="shared" si="89"/>
        <v>9.8975080986261385E-2</v>
      </c>
      <c r="K288" s="46">
        <f t="shared" si="90"/>
        <v>-0.1716139999840347</v>
      </c>
      <c r="L288" s="46">
        <f t="shared" si="91"/>
        <v>0.18062226636015147</v>
      </c>
      <c r="M288" s="46">
        <f t="shared" si="95"/>
        <v>9.0082663761167497E-3</v>
      </c>
      <c r="O288" s="44"/>
      <c r="P288" s="12"/>
      <c r="Q288" s="12"/>
      <c r="R288" s="12"/>
      <c r="S288" s="44"/>
      <c r="T288" s="12"/>
      <c r="U288" s="12"/>
    </row>
    <row r="289" spans="6:21" x14ac:dyDescent="0.2">
      <c r="F289" s="163">
        <f t="shared" si="92"/>
        <v>12.250000000000039</v>
      </c>
      <c r="G289" s="46">
        <f t="shared" si="88"/>
        <v>-1.4847882038454551E-13</v>
      </c>
      <c r="H289" s="46">
        <f t="shared" si="93"/>
        <v>-0.87737631978160091</v>
      </c>
      <c r="I289" s="46">
        <f t="shared" si="94"/>
        <v>-0.87737631978174935</v>
      </c>
      <c r="J289" s="46">
        <f t="shared" si="89"/>
        <v>8.9679843530501957E-2</v>
      </c>
      <c r="K289" s="46">
        <f t="shared" si="90"/>
        <v>-0.78769647625124739</v>
      </c>
      <c r="L289" s="46">
        <f t="shared" si="91"/>
        <v>0.19769945706617845</v>
      </c>
      <c r="M289" s="46">
        <f t="shared" si="95"/>
        <v>-0.58999701918506897</v>
      </c>
      <c r="O289" s="44"/>
      <c r="P289" s="12"/>
      <c r="Q289" s="12"/>
      <c r="R289" s="12"/>
      <c r="S289" s="44"/>
      <c r="T289" s="12"/>
      <c r="U289" s="12"/>
    </row>
    <row r="290" spans="6:21" x14ac:dyDescent="0.2">
      <c r="F290" s="163">
        <f t="shared" si="92"/>
        <v>12.30000000000004</v>
      </c>
      <c r="G290" s="46">
        <f t="shared" si="88"/>
        <v>-0.1763355756878629</v>
      </c>
      <c r="H290" s="46">
        <f t="shared" si="93"/>
        <v>-0.99432235327991647</v>
      </c>
      <c r="I290" s="46">
        <f t="shared" si="94"/>
        <v>-1.1706579289677794</v>
      </c>
      <c r="J290" s="46">
        <f t="shared" si="89"/>
        <v>7.155824948496943E-2</v>
      </c>
      <c r="K290" s="46">
        <f t="shared" si="90"/>
        <v>-1.0990996794828101</v>
      </c>
      <c r="L290" s="46">
        <f t="shared" si="91"/>
        <v>0.14668115018567471</v>
      </c>
      <c r="M290" s="46">
        <f t="shared" si="95"/>
        <v>-0.95241852929713533</v>
      </c>
      <c r="O290" s="44"/>
      <c r="P290" s="12"/>
      <c r="Q290" s="12"/>
      <c r="R290" s="12"/>
      <c r="S290" s="44"/>
      <c r="T290" s="12"/>
      <c r="U290" s="12"/>
    </row>
    <row r="291" spans="6:21" x14ac:dyDescent="0.2">
      <c r="F291" s="163">
        <f t="shared" si="92"/>
        <v>12.350000000000041</v>
      </c>
      <c r="G291" s="46">
        <f t="shared" si="88"/>
        <v>-0.2853169548885926</v>
      </c>
      <c r="H291" s="46">
        <f t="shared" si="93"/>
        <v>-0.75597539745618592</v>
      </c>
      <c r="I291" s="46">
        <f t="shared" si="94"/>
        <v>-1.0412923523447786</v>
      </c>
      <c r="J291" s="46">
        <f t="shared" si="89"/>
        <v>4.6393839550941389E-2</v>
      </c>
      <c r="K291" s="46">
        <f t="shared" si="90"/>
        <v>-0.99489851279383723</v>
      </c>
      <c r="L291" s="46">
        <f t="shared" si="91"/>
        <v>4.5140064655785773E-2</v>
      </c>
      <c r="M291" s="46">
        <f t="shared" si="95"/>
        <v>-0.94975844813805144</v>
      </c>
      <c r="O291" s="44"/>
      <c r="P291" s="12"/>
      <c r="Q291" s="12"/>
      <c r="R291" s="12"/>
      <c r="S291" s="44"/>
      <c r="T291" s="12"/>
      <c r="U291" s="12"/>
    </row>
    <row r="292" spans="6:21" x14ac:dyDescent="0.2">
      <c r="F292" s="163">
        <f t="shared" si="92"/>
        <v>12.400000000000041</v>
      </c>
      <c r="G292" s="46">
        <f t="shared" si="88"/>
        <v>-0.28531695488849917</v>
      </c>
      <c r="H292" s="46">
        <f t="shared" si="93"/>
        <v>-0.24750200031277569</v>
      </c>
      <c r="I292" s="46">
        <f t="shared" si="94"/>
        <v>-0.53281895520127487</v>
      </c>
      <c r="J292" s="46">
        <f t="shared" si="89"/>
        <v>1.6663313583203141E-2</v>
      </c>
      <c r="K292" s="46">
        <f t="shared" si="90"/>
        <v>-0.5161556416180717</v>
      </c>
      <c r="L292" s="46">
        <f t="shared" si="91"/>
        <v>-7.1949041133941086E-2</v>
      </c>
      <c r="M292" s="46">
        <f t="shared" si="95"/>
        <v>-0.58810468275201278</v>
      </c>
      <c r="O292" s="44"/>
      <c r="P292" s="12"/>
      <c r="Q292" s="12"/>
      <c r="R292" s="12"/>
      <c r="S292" s="44"/>
      <c r="T292" s="12"/>
      <c r="U292" s="12"/>
    </row>
    <row r="293" spans="6:21" x14ac:dyDescent="0.2">
      <c r="F293" s="163">
        <f t="shared" si="92"/>
        <v>12.450000000000042</v>
      </c>
      <c r="G293" s="46">
        <f t="shared" si="88"/>
        <v>-0.1763355756876184</v>
      </c>
      <c r="H293" s="46">
        <f t="shared" si="93"/>
        <v>0.34940924122210903</v>
      </c>
      <c r="I293" s="46">
        <f t="shared" si="94"/>
        <v>0.17307366553449063</v>
      </c>
      <c r="J293" s="46">
        <f t="shared" si="89"/>
        <v>-1.4707228043154531E-2</v>
      </c>
      <c r="K293" s="46">
        <f t="shared" si="90"/>
        <v>0.15836643749133611</v>
      </c>
      <c r="L293" s="46">
        <f t="shared" si="91"/>
        <v>-0.16425605682794531</v>
      </c>
      <c r="M293" s="46">
        <f t="shared" si="95"/>
        <v>-5.8896193366092045E-3</v>
      </c>
      <c r="O293" s="44"/>
      <c r="P293" s="12"/>
      <c r="Q293" s="12"/>
      <c r="R293" s="12"/>
      <c r="S293" s="44"/>
      <c r="T293" s="12"/>
      <c r="U293" s="12"/>
    </row>
    <row r="294" spans="6:21" x14ac:dyDescent="0.2">
      <c r="F294" s="163">
        <f t="shared" si="92"/>
        <v>12.500000000000043</v>
      </c>
      <c r="G294" s="46">
        <f t="shared" si="88"/>
        <v>1.622976492782202E-13</v>
      </c>
      <c r="H294" s="46">
        <f t="shared" si="93"/>
        <v>0.82146896614263498</v>
      </c>
      <c r="I294" s="46">
        <f t="shared" si="94"/>
        <v>0.8214689661427973</v>
      </c>
      <c r="J294" s="46">
        <f t="shared" si="89"/>
        <v>-4.4630273397825132E-2</v>
      </c>
      <c r="K294" s="46">
        <f t="shared" si="90"/>
        <v>0.77683869274497219</v>
      </c>
      <c r="L294" s="46">
        <f t="shared" si="91"/>
        <v>-0.19998680222113485</v>
      </c>
      <c r="M294" s="46">
        <f t="shared" si="95"/>
        <v>0.57685189052383734</v>
      </c>
      <c r="O294" s="44"/>
      <c r="P294" s="12"/>
      <c r="Q294" s="12"/>
      <c r="R294" s="12"/>
      <c r="S294" s="44"/>
      <c r="T294" s="12"/>
      <c r="U294" s="12"/>
    </row>
    <row r="295" spans="6:21" x14ac:dyDescent="0.2">
      <c r="F295" s="163">
        <f t="shared" si="92"/>
        <v>12.550000000000043</v>
      </c>
      <c r="G295" s="46">
        <f t="shared" si="88"/>
        <v>0.17633557568787409</v>
      </c>
      <c r="H295" s="46">
        <f t="shared" si="93"/>
        <v>0.99999997408986852</v>
      </c>
      <c r="I295" s="46">
        <f t="shared" si="94"/>
        <v>1.1763355497777426</v>
      </c>
      <c r="J295" s="46">
        <f t="shared" si="89"/>
        <v>-7.0160774205131296E-2</v>
      </c>
      <c r="K295" s="46">
        <f t="shared" si="90"/>
        <v>1.1061747755726112</v>
      </c>
      <c r="L295" s="46">
        <f t="shared" si="91"/>
        <v>-0.1668341980590039</v>
      </c>
      <c r="M295" s="46">
        <f t="shared" si="95"/>
        <v>0.93934057751360744</v>
      </c>
      <c r="O295" s="44"/>
      <c r="P295" s="12"/>
      <c r="Q295" s="12"/>
      <c r="R295" s="12"/>
      <c r="S295" s="44"/>
      <c r="T295" s="12"/>
      <c r="U295" s="12"/>
    </row>
    <row r="296" spans="6:21" x14ac:dyDescent="0.2">
      <c r="F296" s="163">
        <f t="shared" si="92"/>
        <v>12.600000000000044</v>
      </c>
      <c r="G296" s="46">
        <f t="shared" si="88"/>
        <v>0.28531695488859687</v>
      </c>
      <c r="H296" s="46">
        <f t="shared" si="93"/>
        <v>0.82120925539144207</v>
      </c>
      <c r="I296" s="46">
        <f t="shared" si="94"/>
        <v>1.1065262102800388</v>
      </c>
      <c r="J296" s="46">
        <f t="shared" si="89"/>
        <v>-8.8785999675528859E-2</v>
      </c>
      <c r="K296" s="46">
        <f t="shared" si="90"/>
        <v>1.0177402106045099</v>
      </c>
      <c r="L296" s="46">
        <f t="shared" si="91"/>
        <v>-7.6217309978911588E-2</v>
      </c>
      <c r="M296" s="46">
        <f t="shared" si="95"/>
        <v>0.94152290062559829</v>
      </c>
      <c r="O296" s="44"/>
      <c r="P296" s="12"/>
      <c r="Q296" s="12"/>
      <c r="R296" s="12"/>
      <c r="S296" s="44"/>
      <c r="T296" s="12"/>
      <c r="U296" s="12"/>
    </row>
    <row r="297" spans="6:21" x14ac:dyDescent="0.2">
      <c r="F297" s="163">
        <f t="shared" si="92"/>
        <v>12.650000000000045</v>
      </c>
      <c r="G297" s="46">
        <f t="shared" si="88"/>
        <v>0.2853169548884949</v>
      </c>
      <c r="H297" s="46">
        <f t="shared" si="93"/>
        <v>0.34898262001619906</v>
      </c>
      <c r="I297" s="46">
        <f t="shared" si="94"/>
        <v>0.63429957490469402</v>
      </c>
      <c r="J297" s="46">
        <f t="shared" si="89"/>
        <v>-9.867284133006636E-2</v>
      </c>
      <c r="K297" s="46">
        <f t="shared" si="90"/>
        <v>0.53562673357462764</v>
      </c>
      <c r="L297" s="46">
        <f t="shared" si="91"/>
        <v>4.0651828485376289E-2</v>
      </c>
      <c r="M297" s="46">
        <f t="shared" si="95"/>
        <v>0.57627856206000394</v>
      </c>
      <c r="O297" s="44"/>
      <c r="P297" s="12"/>
      <c r="Q297" s="12"/>
      <c r="R297" s="12"/>
      <c r="S297" s="44"/>
      <c r="T297" s="12"/>
      <c r="U297" s="12"/>
    </row>
    <row r="298" spans="6:21" x14ac:dyDescent="0.2">
      <c r="F298" s="163">
        <f t="shared" si="92"/>
        <v>12.700000000000045</v>
      </c>
      <c r="G298" s="46">
        <f t="shared" si="88"/>
        <v>0.17633557568760722</v>
      </c>
      <c r="H298" s="46">
        <f t="shared" si="93"/>
        <v>-0.24794309094354983</v>
      </c>
      <c r="I298" s="46">
        <f t="shared" si="94"/>
        <v>-7.1607515255942611E-2</v>
      </c>
      <c r="J298" s="46">
        <f t="shared" si="89"/>
        <v>-9.8848228893929774E-2</v>
      </c>
      <c r="K298" s="46">
        <f t="shared" si="90"/>
        <v>-0.17045574414987238</v>
      </c>
      <c r="L298" s="46">
        <f t="shared" si="91"/>
        <v>0.14351887240882097</v>
      </c>
      <c r="M298" s="46">
        <f t="shared" si="95"/>
        <v>-2.6936871741051416E-2</v>
      </c>
      <c r="O298" s="44"/>
      <c r="P298" s="12"/>
      <c r="Q298" s="12"/>
      <c r="R298" s="12"/>
      <c r="S298" s="44"/>
      <c r="T298" s="12"/>
      <c r="U298" s="12"/>
    </row>
    <row r="299" spans="6:21" x14ac:dyDescent="0.2">
      <c r="F299" s="163">
        <f t="shared" si="92"/>
        <v>12.750000000000046</v>
      </c>
      <c r="G299" s="46">
        <f t="shared" si="88"/>
        <v>-1.7611647817189491E-13</v>
      </c>
      <c r="H299" s="46">
        <f t="shared" si="93"/>
        <v>-0.75627334624194509</v>
      </c>
      <c r="I299" s="46">
        <f t="shared" si="94"/>
        <v>-0.75627334624212117</v>
      </c>
      <c r="J299" s="46">
        <f t="shared" si="89"/>
        <v>-8.9294900593245227E-2</v>
      </c>
      <c r="K299" s="46">
        <f t="shared" si="90"/>
        <v>-0.84556824683536636</v>
      </c>
      <c r="L299" s="46">
        <f t="shared" si="91"/>
        <v>0.19695235098633226</v>
      </c>
      <c r="M299" s="46">
        <f t="shared" si="95"/>
        <v>-0.64861589584903412</v>
      </c>
      <c r="O299" s="44"/>
      <c r="P299" s="12"/>
      <c r="Q299" s="12"/>
      <c r="R299" s="12"/>
      <c r="S299" s="44"/>
      <c r="T299" s="12"/>
      <c r="U299" s="12"/>
    </row>
    <row r="300" spans="6:21" x14ac:dyDescent="0.2">
      <c r="F300" s="163">
        <f t="shared" si="92"/>
        <v>12.800000000000047</v>
      </c>
      <c r="G300" s="46">
        <f t="shared" ref="G300:G363" si="96">$J$41*SIN($J$40*F300+$J$42)</f>
        <v>-0.17633557568788524</v>
      </c>
      <c r="H300" s="46">
        <f t="shared" si="93"/>
        <v>-0.99437069664332267</v>
      </c>
      <c r="I300" s="46">
        <f t="shared" si="94"/>
        <v>-1.1707062723312078</v>
      </c>
      <c r="J300" s="46">
        <f t="shared" ref="J300:J363" si="97">$M$41*SIN($M$40*F300+$M$42)</f>
        <v>-7.0953102071643362E-2</v>
      </c>
      <c r="K300" s="46">
        <f t="shared" ref="K300:K363" si="98">I300+J300</f>
        <v>-1.2416593744028512</v>
      </c>
      <c r="L300" s="46">
        <f t="shared" ref="L300:L363" si="99">$P$41*SIN($P$40*F300+$P$42)</f>
        <v>0.18254766480468637</v>
      </c>
      <c r="M300" s="46">
        <f t="shared" si="95"/>
        <v>-1.0591117095981648</v>
      </c>
      <c r="O300" s="44"/>
      <c r="P300" s="12"/>
      <c r="Q300" s="12"/>
      <c r="R300" s="12"/>
      <c r="S300" s="44"/>
      <c r="T300" s="12"/>
      <c r="U300" s="12"/>
    </row>
    <row r="301" spans="6:21" x14ac:dyDescent="0.2">
      <c r="F301" s="163">
        <f t="shared" ref="F301:F364" si="100">F300+$G$38</f>
        <v>12.850000000000048</v>
      </c>
      <c r="G301" s="46">
        <f t="shared" si="96"/>
        <v>-0.28531695488860115</v>
      </c>
      <c r="H301" s="46">
        <f t="shared" ref="H301:H364" si="101">$G$41*SIN($G$40*F301+$G$42)</f>
        <v>-0.8771577835881087</v>
      </c>
      <c r="I301" s="46">
        <f t="shared" ref="I301:I364" si="102">G301+H301</f>
        <v>-1.1624747384767098</v>
      </c>
      <c r="J301" s="46">
        <f t="shared" si="97"/>
        <v>-4.5628046717952862E-2</v>
      </c>
      <c r="K301" s="46">
        <f t="shared" si="98"/>
        <v>-1.2081027851946626</v>
      </c>
      <c r="L301" s="46">
        <f t="shared" si="99"/>
        <v>0.10526635643801713</v>
      </c>
      <c r="M301" s="46">
        <f t="shared" si="95"/>
        <v>-1.1028364287566454</v>
      </c>
      <c r="O301" s="44"/>
      <c r="P301" s="12"/>
      <c r="Q301" s="12"/>
      <c r="R301" s="12"/>
      <c r="S301" s="44"/>
      <c r="T301" s="12"/>
      <c r="U301" s="12"/>
    </row>
    <row r="302" spans="6:21" x14ac:dyDescent="0.2">
      <c r="F302" s="163">
        <f t="shared" si="100"/>
        <v>12.900000000000048</v>
      </c>
      <c r="G302" s="46">
        <f t="shared" si="96"/>
        <v>-0.28531695488849068</v>
      </c>
      <c r="H302" s="46">
        <f t="shared" si="101"/>
        <v>-0.44651732863957411</v>
      </c>
      <c r="I302" s="46">
        <f t="shared" si="102"/>
        <v>-0.73183428352806479</v>
      </c>
      <c r="J302" s="46">
        <f t="shared" si="97"/>
        <v>-1.581224522808718E-2</v>
      </c>
      <c r="K302" s="46">
        <f t="shared" si="98"/>
        <v>-0.74764652875615201</v>
      </c>
      <c r="L302" s="46">
        <f t="shared" si="99"/>
        <v>-8.272840681311986E-3</v>
      </c>
      <c r="M302" s="46">
        <f t="shared" ref="M302:M365" si="103">I302+L302+J302</f>
        <v>-0.75591936943746396</v>
      </c>
      <c r="O302" s="44"/>
      <c r="P302" s="12"/>
      <c r="Q302" s="12"/>
      <c r="R302" s="12"/>
      <c r="S302" s="44"/>
      <c r="T302" s="12"/>
      <c r="U302" s="12"/>
    </row>
    <row r="303" spans="6:21" x14ac:dyDescent="0.2">
      <c r="F303" s="163">
        <f t="shared" si="100"/>
        <v>12.950000000000049</v>
      </c>
      <c r="G303" s="46">
        <f t="shared" si="96"/>
        <v>-0.17633557568759603</v>
      </c>
      <c r="H303" s="46">
        <f t="shared" si="101"/>
        <v>0.14367347328965208</v>
      </c>
      <c r="I303" s="46">
        <f t="shared" si="102"/>
        <v>-3.2662102397943954E-2</v>
      </c>
      <c r="J303" s="46">
        <f t="shared" si="97"/>
        <v>1.5559809142847537E-2</v>
      </c>
      <c r="K303" s="46">
        <f t="shared" si="98"/>
        <v>-1.7102293255096417E-2</v>
      </c>
      <c r="L303" s="46">
        <f t="shared" si="99"/>
        <v>-0.11896254488342735</v>
      </c>
      <c r="M303" s="46">
        <f t="shared" si="103"/>
        <v>-0.13606483813852377</v>
      </c>
      <c r="O303" s="44"/>
      <c r="P303" s="12"/>
      <c r="Q303" s="12"/>
      <c r="R303" s="12"/>
      <c r="S303" s="44"/>
      <c r="T303" s="12"/>
      <c r="U303" s="12"/>
    </row>
    <row r="304" spans="6:21" x14ac:dyDescent="0.2">
      <c r="F304" s="163">
        <f t="shared" si="100"/>
        <v>13.00000000000005</v>
      </c>
      <c r="G304" s="46">
        <f t="shared" si="96"/>
        <v>1.8140879423644841E-13</v>
      </c>
      <c r="H304" s="46">
        <f t="shared" si="101"/>
        <v>0.68252662033965217</v>
      </c>
      <c r="I304" s="46">
        <f t="shared" si="102"/>
        <v>0.68252662033983358</v>
      </c>
      <c r="J304" s="46">
        <f t="shared" si="97"/>
        <v>4.5400455579099566E-2</v>
      </c>
      <c r="K304" s="46">
        <f t="shared" si="98"/>
        <v>0.72792707591893313</v>
      </c>
      <c r="L304" s="46">
        <f t="shared" si="99"/>
        <v>-0.18867685234843742</v>
      </c>
      <c r="M304" s="46">
        <f t="shared" si="103"/>
        <v>0.53925022357049568</v>
      </c>
      <c r="O304" s="44"/>
      <c r="P304" s="12"/>
      <c r="Q304" s="12"/>
      <c r="R304" s="12"/>
      <c r="S304" s="44"/>
      <c r="T304" s="12"/>
      <c r="U304" s="12"/>
    </row>
    <row r="305" spans="6:21" x14ac:dyDescent="0.2">
      <c r="F305" s="163">
        <f t="shared" si="100"/>
        <v>13.05000000000005</v>
      </c>
      <c r="G305" s="46">
        <f t="shared" si="96"/>
        <v>0.17633557568789646</v>
      </c>
      <c r="H305" s="46">
        <f t="shared" si="101"/>
        <v>0.9774981706092738</v>
      </c>
      <c r="I305" s="46">
        <f t="shared" si="102"/>
        <v>1.1538337462971702</v>
      </c>
      <c r="J305" s="46">
        <f t="shared" si="97"/>
        <v>7.077275556754585E-2</v>
      </c>
      <c r="K305" s="46">
        <f t="shared" si="98"/>
        <v>1.2246065018647161</v>
      </c>
      <c r="L305" s="46">
        <f t="shared" si="99"/>
        <v>-0.193403403476684</v>
      </c>
      <c r="M305" s="46">
        <f t="shared" si="103"/>
        <v>1.031203098388032</v>
      </c>
      <c r="O305" s="44"/>
      <c r="P305" s="12"/>
      <c r="Q305" s="12"/>
      <c r="R305" s="12"/>
      <c r="S305" s="44"/>
      <c r="T305" s="12"/>
      <c r="U305" s="12"/>
    </row>
    <row r="306" spans="6:21" x14ac:dyDescent="0.2">
      <c r="F306" s="163">
        <f t="shared" si="100"/>
        <v>13.100000000000051</v>
      </c>
      <c r="G306" s="46">
        <f t="shared" si="96"/>
        <v>0.28531695488860542</v>
      </c>
      <c r="H306" s="46">
        <f t="shared" si="101"/>
        <v>0.9231883777138854</v>
      </c>
      <c r="I306" s="46">
        <f t="shared" si="102"/>
        <v>1.2085053326024908</v>
      </c>
      <c r="J306" s="46">
        <f t="shared" si="97"/>
        <v>8.9179548560348196E-2</v>
      </c>
      <c r="K306" s="46">
        <f t="shared" si="98"/>
        <v>1.297684881162839</v>
      </c>
      <c r="L306" s="46">
        <f t="shared" si="99"/>
        <v>-0.13151418746974397</v>
      </c>
      <c r="M306" s="46">
        <f t="shared" si="103"/>
        <v>1.1661706936930949</v>
      </c>
      <c r="O306" s="44"/>
      <c r="P306" s="12"/>
      <c r="Q306" s="12"/>
      <c r="R306" s="12"/>
      <c r="S306" s="44"/>
      <c r="T306" s="12"/>
      <c r="U306" s="12"/>
    </row>
    <row r="307" spans="6:21" x14ac:dyDescent="0.2">
      <c r="F307" s="163">
        <f t="shared" si="100"/>
        <v>13.150000000000052</v>
      </c>
      <c r="G307" s="46">
        <f t="shared" si="96"/>
        <v>0.28531695488848641</v>
      </c>
      <c r="H307" s="46">
        <f t="shared" si="101"/>
        <v>0.53900331112744515</v>
      </c>
      <c r="I307" s="46">
        <f t="shared" si="102"/>
        <v>0.82432026601593156</v>
      </c>
      <c r="J307" s="46">
        <f t="shared" si="97"/>
        <v>9.8809224364704462E-2</v>
      </c>
      <c r="K307" s="46">
        <f t="shared" si="98"/>
        <v>0.92312949038063596</v>
      </c>
      <c r="L307" s="46">
        <f t="shared" si="99"/>
        <v>-2.4326293518318234E-2</v>
      </c>
      <c r="M307" s="46">
        <f t="shared" si="103"/>
        <v>0.8988031968623178</v>
      </c>
      <c r="O307" s="44"/>
      <c r="P307" s="12"/>
      <c r="Q307" s="12"/>
      <c r="R307" s="12"/>
      <c r="S307" s="44"/>
      <c r="T307" s="12"/>
      <c r="U307" s="12"/>
    </row>
    <row r="308" spans="6:21" x14ac:dyDescent="0.2">
      <c r="F308" s="163">
        <f t="shared" si="100"/>
        <v>13.200000000000053</v>
      </c>
      <c r="G308" s="46">
        <f t="shared" si="96"/>
        <v>0.17633557568758487</v>
      </c>
      <c r="H308" s="46">
        <f t="shared" si="101"/>
        <v>-3.7779354249019542E-2</v>
      </c>
      <c r="I308" s="46">
        <f t="shared" si="102"/>
        <v>0.13855622143856533</v>
      </c>
      <c r="J308" s="46">
        <f t="shared" si="97"/>
        <v>9.8714023159153938E-2</v>
      </c>
      <c r="K308" s="46">
        <f t="shared" si="98"/>
        <v>0.23727024459771928</v>
      </c>
      <c r="L308" s="46">
        <f t="shared" si="99"/>
        <v>9.1240536248856224E-2</v>
      </c>
      <c r="M308" s="46">
        <f t="shared" si="103"/>
        <v>0.32851078084657548</v>
      </c>
      <c r="O308" s="44"/>
      <c r="P308" s="12"/>
      <c r="Q308" s="12"/>
      <c r="R308" s="12"/>
      <c r="S308" s="44"/>
      <c r="T308" s="12"/>
      <c r="U308" s="12"/>
    </row>
    <row r="309" spans="6:21" x14ac:dyDescent="0.2">
      <c r="F309" s="163">
        <f t="shared" si="100"/>
        <v>13.250000000000053</v>
      </c>
      <c r="G309" s="46">
        <f t="shared" si="96"/>
        <v>-1.952276231301231E-13</v>
      </c>
      <c r="H309" s="46">
        <f t="shared" si="101"/>
        <v>-0.60106263518387237</v>
      </c>
      <c r="I309" s="46">
        <f t="shared" si="102"/>
        <v>-0.60106263518406755</v>
      </c>
      <c r="J309" s="46">
        <f t="shared" si="97"/>
        <v>8.8903314716823861E-2</v>
      </c>
      <c r="K309" s="46">
        <f t="shared" si="98"/>
        <v>-0.51215932046724366</v>
      </c>
      <c r="L309" s="46">
        <f t="shared" si="99"/>
        <v>0.17538052343321076</v>
      </c>
      <c r="M309" s="46">
        <f t="shared" si="103"/>
        <v>-0.33677879703403291</v>
      </c>
      <c r="O309" s="44"/>
      <c r="P309" s="12"/>
      <c r="Q309" s="12"/>
      <c r="R309" s="12"/>
      <c r="S309" s="44"/>
      <c r="T309" s="12"/>
      <c r="U309" s="12"/>
    </row>
    <row r="310" spans="6:21" x14ac:dyDescent="0.2">
      <c r="F310" s="163">
        <f t="shared" si="100"/>
        <v>13.300000000000054</v>
      </c>
      <c r="G310" s="46">
        <f t="shared" si="96"/>
        <v>-0.17633557568790764</v>
      </c>
      <c r="H310" s="46">
        <f t="shared" si="101"/>
        <v>-0.94957317192786206</v>
      </c>
      <c r="I310" s="46">
        <f t="shared" si="102"/>
        <v>-1.1259087476157696</v>
      </c>
      <c r="J310" s="46">
        <f t="shared" si="97"/>
        <v>7.0342676225421771E-2</v>
      </c>
      <c r="K310" s="46">
        <f t="shared" si="98"/>
        <v>-1.0555660713903479</v>
      </c>
      <c r="L310" s="46">
        <f t="shared" si="99"/>
        <v>0.19911253485780944</v>
      </c>
      <c r="M310" s="46">
        <f t="shared" si="103"/>
        <v>-0.85645353653253842</v>
      </c>
      <c r="O310" s="44"/>
      <c r="P310" s="12"/>
      <c r="Q310" s="12"/>
      <c r="R310" s="12"/>
      <c r="S310" s="44"/>
      <c r="T310" s="12"/>
      <c r="U310" s="12"/>
    </row>
    <row r="311" spans="6:21" x14ac:dyDescent="0.2">
      <c r="F311" s="163">
        <f t="shared" si="100"/>
        <v>13.350000000000055</v>
      </c>
      <c r="G311" s="46">
        <f t="shared" si="96"/>
        <v>-0.28531695488860964</v>
      </c>
      <c r="H311" s="46">
        <f t="shared" si="101"/>
        <v>-0.95878057451079601</v>
      </c>
      <c r="I311" s="46">
        <f t="shared" si="102"/>
        <v>-1.2440975293994057</v>
      </c>
      <c r="J311" s="46">
        <f t="shared" si="97"/>
        <v>4.4858859465613014E-2</v>
      </c>
      <c r="K311" s="46">
        <f t="shared" si="98"/>
        <v>-1.1992386699337927</v>
      </c>
      <c r="L311" s="46">
        <f t="shared" si="99"/>
        <v>0.15426232892043143</v>
      </c>
      <c r="M311" s="46">
        <f t="shared" si="103"/>
        <v>-1.0449763410133612</v>
      </c>
      <c r="O311" s="44"/>
      <c r="P311" s="12"/>
      <c r="Q311" s="12"/>
      <c r="R311" s="12"/>
      <c r="S311" s="44"/>
      <c r="T311" s="12"/>
      <c r="U311" s="12"/>
    </row>
    <row r="312" spans="6:21" x14ac:dyDescent="0.2">
      <c r="F312" s="163">
        <f t="shared" si="100"/>
        <v>13.400000000000055</v>
      </c>
      <c r="G312" s="46">
        <f t="shared" si="96"/>
        <v>-0.28531695488848208</v>
      </c>
      <c r="H312" s="46">
        <f t="shared" si="101"/>
        <v>-0.62539483785857453</v>
      </c>
      <c r="I312" s="46">
        <f t="shared" si="102"/>
        <v>-0.9107117927470566</v>
      </c>
      <c r="J312" s="46">
        <f t="shared" si="97"/>
        <v>1.4960000548428512E-2</v>
      </c>
      <c r="K312" s="46">
        <f t="shared" si="98"/>
        <v>-0.89575179219862811</v>
      </c>
      <c r="L312" s="46">
        <f t="shared" si="99"/>
        <v>5.6278087095552078E-2</v>
      </c>
      <c r="M312" s="46">
        <f t="shared" si="103"/>
        <v>-0.83947370510307606</v>
      </c>
      <c r="O312" s="44"/>
      <c r="P312" s="12"/>
      <c r="Q312" s="12"/>
      <c r="R312" s="12"/>
      <c r="S312" s="44"/>
      <c r="T312" s="12"/>
      <c r="U312" s="12"/>
    </row>
    <row r="313" spans="6:21" x14ac:dyDescent="0.2">
      <c r="F313" s="163">
        <f t="shared" si="100"/>
        <v>13.450000000000056</v>
      </c>
      <c r="G313" s="46">
        <f t="shared" si="96"/>
        <v>-0.17633557568757366</v>
      </c>
      <c r="H313" s="46">
        <f t="shared" si="101"/>
        <v>-6.854193211739916E-2</v>
      </c>
      <c r="I313" s="46">
        <f t="shared" si="102"/>
        <v>-0.2448775078049728</v>
      </c>
      <c r="J313" s="46">
        <f t="shared" si="97"/>
        <v>-1.6411232697540908E-2</v>
      </c>
      <c r="K313" s="46">
        <f t="shared" si="98"/>
        <v>-0.26128874050251372</v>
      </c>
      <c r="L313" s="46">
        <f t="shared" si="99"/>
        <v>-6.1090549612652124E-2</v>
      </c>
      <c r="M313" s="46">
        <f t="shared" si="103"/>
        <v>-0.32237929011516586</v>
      </c>
      <c r="O313" s="44"/>
      <c r="P313" s="12"/>
      <c r="Q313" s="12"/>
      <c r="R313" s="12"/>
      <c r="S313" s="44"/>
      <c r="T313" s="12"/>
      <c r="U313" s="12"/>
    </row>
    <row r="314" spans="6:21" x14ac:dyDescent="0.2">
      <c r="F314" s="163">
        <f t="shared" si="100"/>
        <v>13.500000000000057</v>
      </c>
      <c r="G314" s="46">
        <f t="shared" si="96"/>
        <v>2.0904645202379779E-13</v>
      </c>
      <c r="H314" s="46">
        <f t="shared" si="101"/>
        <v>0.51280249579019677</v>
      </c>
      <c r="I314" s="46">
        <f t="shared" si="102"/>
        <v>0.51280249579040582</v>
      </c>
      <c r="J314" s="46">
        <f t="shared" si="97"/>
        <v>-4.6167260272270486E-2</v>
      </c>
      <c r="K314" s="46">
        <f t="shared" si="98"/>
        <v>0.46663523551813535</v>
      </c>
      <c r="L314" s="46">
        <f t="shared" si="99"/>
        <v>-0.157417189365267</v>
      </c>
      <c r="M314" s="46">
        <f t="shared" si="103"/>
        <v>0.30921804615286835</v>
      </c>
      <c r="O314" s="44"/>
      <c r="P314" s="12"/>
      <c r="Q314" s="12"/>
      <c r="R314" s="12"/>
      <c r="S314" s="44"/>
      <c r="T314" s="12"/>
      <c r="U314" s="12"/>
    </row>
    <row r="315" spans="6:21" x14ac:dyDescent="0.2">
      <c r="F315" s="163">
        <f t="shared" si="100"/>
        <v>13.550000000000058</v>
      </c>
      <c r="G315" s="46">
        <f t="shared" si="96"/>
        <v>0.1763355756879188</v>
      </c>
      <c r="H315" s="46">
        <f t="shared" si="101"/>
        <v>0.91091144572617211</v>
      </c>
      <c r="I315" s="46">
        <f t="shared" si="102"/>
        <v>1.087247021414091</v>
      </c>
      <c r="J315" s="46">
        <f t="shared" si="97"/>
        <v>-7.1379471913632073E-2</v>
      </c>
      <c r="K315" s="46">
        <f t="shared" si="98"/>
        <v>1.015867549500459</v>
      </c>
      <c r="L315" s="46">
        <f t="shared" si="99"/>
        <v>-0.1995231347488895</v>
      </c>
      <c r="M315" s="46">
        <f t="shared" si="103"/>
        <v>0.81634441475156949</v>
      </c>
      <c r="O315" s="44"/>
      <c r="P315" s="12"/>
      <c r="Q315" s="12"/>
      <c r="R315" s="12"/>
      <c r="S315" s="44"/>
      <c r="T315" s="12"/>
      <c r="U315" s="12"/>
    </row>
    <row r="316" spans="6:21" x14ac:dyDescent="0.2">
      <c r="F316" s="163">
        <f t="shared" si="100"/>
        <v>13.600000000000058</v>
      </c>
      <c r="G316" s="46">
        <f t="shared" si="96"/>
        <v>0.28531695488861397</v>
      </c>
      <c r="H316" s="46">
        <f t="shared" si="101"/>
        <v>0.98353193662051897</v>
      </c>
      <c r="I316" s="46">
        <f t="shared" si="102"/>
        <v>1.2688488915091329</v>
      </c>
      <c r="J316" s="46">
        <f t="shared" si="97"/>
        <v>-8.9566463087417197E-2</v>
      </c>
      <c r="K316" s="46">
        <f t="shared" si="98"/>
        <v>1.1792824284217158</v>
      </c>
      <c r="L316" s="46">
        <f t="shared" si="99"/>
        <v>-0.17290543595881036</v>
      </c>
      <c r="M316" s="46">
        <f t="shared" si="103"/>
        <v>1.0063769924629054</v>
      </c>
      <c r="O316" s="44"/>
      <c r="P316" s="12"/>
      <c r="Q316" s="12"/>
      <c r="R316" s="12"/>
      <c r="S316" s="44"/>
      <c r="T316" s="12"/>
      <c r="U316" s="12"/>
    </row>
    <row r="317" spans="6:21" x14ac:dyDescent="0.2">
      <c r="F317" s="163">
        <f t="shared" si="100"/>
        <v>13.650000000000059</v>
      </c>
      <c r="G317" s="46">
        <f t="shared" si="96"/>
        <v>0.28531695488847786</v>
      </c>
      <c r="H317" s="46">
        <f t="shared" si="101"/>
        <v>0.70471508860468035</v>
      </c>
      <c r="I317" s="46">
        <f t="shared" si="102"/>
        <v>0.99003204349315821</v>
      </c>
      <c r="J317" s="46">
        <f t="shared" si="97"/>
        <v>-9.8938256658572379E-2</v>
      </c>
      <c r="K317" s="46">
        <f t="shared" si="98"/>
        <v>0.89109378683458584</v>
      </c>
      <c r="L317" s="46">
        <f t="shared" si="99"/>
        <v>-8.6732279244079849E-2</v>
      </c>
      <c r="M317" s="46">
        <f t="shared" si="103"/>
        <v>0.80436150759050595</v>
      </c>
      <c r="O317" s="44"/>
      <c r="P317" s="12"/>
      <c r="Q317" s="12"/>
      <c r="R317" s="12"/>
      <c r="S317" s="44"/>
      <c r="T317" s="12"/>
      <c r="U317" s="12"/>
    </row>
    <row r="318" spans="6:21" x14ac:dyDescent="0.2">
      <c r="F318" s="163">
        <f t="shared" si="100"/>
        <v>13.70000000000006</v>
      </c>
      <c r="G318" s="46">
        <f t="shared" si="96"/>
        <v>0.17633557568756247</v>
      </c>
      <c r="H318" s="46">
        <f t="shared" si="101"/>
        <v>0.17408822181095399</v>
      </c>
      <c r="I318" s="46">
        <f t="shared" si="102"/>
        <v>0.35042379749851649</v>
      </c>
      <c r="J318" s="46">
        <f t="shared" si="97"/>
        <v>-9.8572473765936391E-2</v>
      </c>
      <c r="K318" s="46">
        <f t="shared" si="98"/>
        <v>0.25185132373258012</v>
      </c>
      <c r="L318" s="46">
        <f t="shared" si="99"/>
        <v>2.9314898368752697E-2</v>
      </c>
      <c r="M318" s="46">
        <f t="shared" si="103"/>
        <v>0.2811662221013328</v>
      </c>
      <c r="O318" s="44"/>
      <c r="P318" s="12"/>
      <c r="Q318" s="12"/>
      <c r="R318" s="12"/>
      <c r="S318" s="44"/>
      <c r="T318" s="12"/>
      <c r="U318" s="12"/>
    </row>
    <row r="319" spans="6:21" x14ac:dyDescent="0.2">
      <c r="F319" s="163">
        <f t="shared" si="100"/>
        <v>13.75000000000006</v>
      </c>
      <c r="G319" s="46">
        <f t="shared" si="96"/>
        <v>-2.2286528091747248E-13</v>
      </c>
      <c r="H319" s="46">
        <f t="shared" si="101"/>
        <v>-0.41874415060071091</v>
      </c>
      <c r="I319" s="46">
        <f t="shared" si="102"/>
        <v>-0.41874415060093378</v>
      </c>
      <c r="J319" s="46">
        <f t="shared" si="97"/>
        <v>-8.8505115032589579E-2</v>
      </c>
      <c r="K319" s="46">
        <f t="shared" si="98"/>
        <v>-0.50724926563352335</v>
      </c>
      <c r="L319" s="46">
        <f t="shared" si="99"/>
        <v>0.13526486772041352</v>
      </c>
      <c r="M319" s="46">
        <f t="shared" si="103"/>
        <v>-0.37198439791310983</v>
      </c>
      <c r="O319" s="44"/>
      <c r="P319" s="12"/>
      <c r="Q319" s="12"/>
      <c r="R319" s="12"/>
      <c r="S319" s="44"/>
      <c r="T319" s="12"/>
      <c r="U319" s="12"/>
    </row>
    <row r="320" spans="6:21" x14ac:dyDescent="0.2">
      <c r="F320" s="163">
        <f t="shared" si="100"/>
        <v>13.800000000000061</v>
      </c>
      <c r="G320" s="46">
        <f t="shared" si="96"/>
        <v>-0.17633557568792999</v>
      </c>
      <c r="H320" s="46">
        <f t="shared" si="101"/>
        <v>-0.86195013622009897</v>
      </c>
      <c r="I320" s="46">
        <f t="shared" si="102"/>
        <v>-1.0382857119080289</v>
      </c>
      <c r="J320" s="46">
        <f t="shared" si="97"/>
        <v>-6.9727017357878146E-2</v>
      </c>
      <c r="K320" s="46">
        <f t="shared" si="98"/>
        <v>-1.108012729265907</v>
      </c>
      <c r="L320" s="46">
        <f t="shared" si="99"/>
        <v>0.19462427678381555</v>
      </c>
      <c r="M320" s="46">
        <f t="shared" si="103"/>
        <v>-0.91338845248209144</v>
      </c>
      <c r="O320" s="44"/>
      <c r="P320" s="12"/>
      <c r="Q320" s="12"/>
      <c r="R320" s="12"/>
      <c r="S320" s="44"/>
      <c r="T320" s="12"/>
      <c r="U320" s="12"/>
    </row>
    <row r="321" spans="6:21" x14ac:dyDescent="0.2">
      <c r="F321" s="163">
        <f t="shared" si="100"/>
        <v>13.850000000000062</v>
      </c>
      <c r="G321" s="46">
        <f t="shared" si="96"/>
        <v>-0.28531695488861825</v>
      </c>
      <c r="H321" s="46">
        <f t="shared" si="101"/>
        <v>-0.99716260290271874</v>
      </c>
      <c r="I321" s="46">
        <f t="shared" si="102"/>
        <v>-1.282479557791337</v>
      </c>
      <c r="J321" s="46">
        <f t="shared" si="97"/>
        <v>-4.4086335016272613E-2</v>
      </c>
      <c r="K321" s="46">
        <f t="shared" si="98"/>
        <v>-1.3265658928076096</v>
      </c>
      <c r="L321" s="46">
        <f t="shared" si="99"/>
        <v>0.18694740174869201</v>
      </c>
      <c r="M321" s="46">
        <f t="shared" si="103"/>
        <v>-1.1396184910589175</v>
      </c>
      <c r="O321" s="44"/>
      <c r="P321" s="12"/>
      <c r="Q321" s="12"/>
      <c r="R321" s="12"/>
      <c r="S321" s="44"/>
      <c r="T321" s="12"/>
      <c r="U321" s="12"/>
    </row>
    <row r="322" spans="6:21" x14ac:dyDescent="0.2">
      <c r="F322" s="163">
        <f t="shared" si="100"/>
        <v>13.900000000000063</v>
      </c>
      <c r="G322" s="46">
        <f t="shared" si="96"/>
        <v>-0.28531695488847358</v>
      </c>
      <c r="H322" s="46">
        <f t="shared" si="101"/>
        <v>-0.77606719733765861</v>
      </c>
      <c r="I322" s="46">
        <f t="shared" si="102"/>
        <v>-1.0613841522261322</v>
      </c>
      <c r="J322" s="46">
        <f t="shared" si="97"/>
        <v>-1.4106642945489665E-2</v>
      </c>
      <c r="K322" s="46">
        <f t="shared" si="98"/>
        <v>-1.0754907951716219</v>
      </c>
      <c r="L322" s="46">
        <f t="shared" si="99"/>
        <v>0.11487846143680402</v>
      </c>
      <c r="M322" s="46">
        <f t="shared" si="103"/>
        <v>-0.96061233373481791</v>
      </c>
      <c r="O322" s="44"/>
      <c r="P322" s="12"/>
      <c r="Q322" s="12"/>
      <c r="R322" s="12"/>
      <c r="S322" s="44"/>
      <c r="T322" s="12"/>
      <c r="U322" s="12"/>
    </row>
    <row r="323" spans="6:21" x14ac:dyDescent="0.2">
      <c r="F323" s="163">
        <f t="shared" si="100"/>
        <v>13.950000000000063</v>
      </c>
      <c r="G323" s="46">
        <f t="shared" si="96"/>
        <v>-0.17633557568755132</v>
      </c>
      <c r="H323" s="46">
        <f t="shared" si="101"/>
        <v>-0.2776661136418363</v>
      </c>
      <c r="I323" s="46">
        <f t="shared" si="102"/>
        <v>-0.45400168932938761</v>
      </c>
      <c r="J323" s="46">
        <f t="shared" si="97"/>
        <v>1.7261435367058282E-2</v>
      </c>
      <c r="K323" s="46">
        <f t="shared" si="98"/>
        <v>-0.43674025396232935</v>
      </c>
      <c r="L323" s="46">
        <f t="shared" si="99"/>
        <v>3.240843954013856E-3</v>
      </c>
      <c r="M323" s="46">
        <f t="shared" si="103"/>
        <v>-0.43349941000831549</v>
      </c>
      <c r="O323" s="44"/>
      <c r="P323" s="12"/>
      <c r="Q323" s="12"/>
      <c r="R323" s="12"/>
      <c r="S323" s="44"/>
      <c r="T323" s="12"/>
      <c r="U323" s="12"/>
    </row>
    <row r="324" spans="6:21" x14ac:dyDescent="0.2">
      <c r="F324" s="163">
        <f t="shared" si="100"/>
        <v>14.000000000000064</v>
      </c>
      <c r="G324" s="46">
        <f t="shared" si="96"/>
        <v>2.3668410981114719E-13</v>
      </c>
      <c r="H324" s="46">
        <f t="shared" si="101"/>
        <v>0.31995110778220259</v>
      </c>
      <c r="I324" s="46">
        <f t="shared" si="102"/>
        <v>0.31995110778243929</v>
      </c>
      <c r="J324" s="46">
        <f t="shared" si="97"/>
        <v>4.6930630432233472E-2</v>
      </c>
      <c r="K324" s="46">
        <f t="shared" si="98"/>
        <v>0.36688173821467274</v>
      </c>
      <c r="L324" s="46">
        <f t="shared" si="99"/>
        <v>-0.10951304812519565</v>
      </c>
      <c r="M324" s="46">
        <f t="shared" si="103"/>
        <v>0.25736869008947716</v>
      </c>
      <c r="O324" s="44"/>
      <c r="P324" s="12"/>
      <c r="Q324" s="12"/>
      <c r="R324" s="12"/>
      <c r="S324" s="44"/>
      <c r="T324" s="12"/>
      <c r="U324" s="12"/>
    </row>
    <row r="325" spans="6:21" x14ac:dyDescent="0.2">
      <c r="F325" s="163">
        <f t="shared" si="100"/>
        <v>14.050000000000065</v>
      </c>
      <c r="G325" s="46">
        <f t="shared" si="96"/>
        <v>0.17633557568793429</v>
      </c>
      <c r="H325" s="46">
        <f t="shared" si="101"/>
        <v>0.80324284396910273</v>
      </c>
      <c r="I325" s="46">
        <f t="shared" si="102"/>
        <v>0.97957841965703696</v>
      </c>
      <c r="J325" s="46">
        <f t="shared" si="97"/>
        <v>7.1980878107778298E-2</v>
      </c>
      <c r="K325" s="46">
        <f t="shared" si="98"/>
        <v>1.0515592977648152</v>
      </c>
      <c r="L325" s="46">
        <f t="shared" si="99"/>
        <v>-0.18454632318821076</v>
      </c>
      <c r="M325" s="46">
        <f t="shared" si="103"/>
        <v>0.86701297457660453</v>
      </c>
      <c r="O325" s="44"/>
      <c r="P325" s="12"/>
      <c r="Q325" s="12"/>
      <c r="R325" s="12"/>
      <c r="S325" s="44"/>
      <c r="T325" s="12"/>
      <c r="U325" s="12"/>
    </row>
    <row r="326" spans="6:21" x14ac:dyDescent="0.2">
      <c r="F326" s="163">
        <f t="shared" si="100"/>
        <v>14.100000000000065</v>
      </c>
      <c r="G326" s="46">
        <f t="shared" si="96"/>
        <v>0.28531695488862246</v>
      </c>
      <c r="H326" s="46">
        <f t="shared" si="101"/>
        <v>0.99951845279658091</v>
      </c>
      <c r="I326" s="46">
        <f t="shared" si="102"/>
        <v>1.2848354076852033</v>
      </c>
      <c r="J326" s="46">
        <f t="shared" si="97"/>
        <v>8.994671447290109E-2</v>
      </c>
      <c r="K326" s="46">
        <f t="shared" si="98"/>
        <v>1.3747821221581045</v>
      </c>
      <c r="L326" s="46">
        <f t="shared" si="99"/>
        <v>-0.19601455921796709</v>
      </c>
      <c r="M326" s="46">
        <f t="shared" si="103"/>
        <v>1.1787675629401373</v>
      </c>
      <c r="O326" s="44"/>
      <c r="P326" s="12"/>
      <c r="Q326" s="12"/>
      <c r="R326" s="12"/>
      <c r="S326" s="44"/>
      <c r="T326" s="12"/>
      <c r="U326" s="12"/>
    </row>
    <row r="327" spans="6:21" x14ac:dyDescent="0.2">
      <c r="F327" s="163">
        <f t="shared" si="100"/>
        <v>14.150000000000066</v>
      </c>
      <c r="G327" s="46">
        <f t="shared" si="96"/>
        <v>0.28531695488846931</v>
      </c>
      <c r="H327" s="46">
        <f t="shared" si="101"/>
        <v>0.83864439300279081</v>
      </c>
      <c r="I327" s="46">
        <f t="shared" si="102"/>
        <v>1.1239613478912602</v>
      </c>
      <c r="J327" s="46">
        <f t="shared" si="97"/>
        <v>9.9059928612536763E-2</v>
      </c>
      <c r="K327" s="46">
        <f t="shared" si="98"/>
        <v>1.2230212765037969</v>
      </c>
      <c r="L327" s="46">
        <f t="shared" si="99"/>
        <v>-0.13996764299475853</v>
      </c>
      <c r="M327" s="46">
        <f t="shared" si="103"/>
        <v>1.0830536335090386</v>
      </c>
      <c r="O327" s="44"/>
      <c r="P327" s="12"/>
      <c r="Q327" s="12"/>
      <c r="R327" s="12"/>
      <c r="S327" s="44"/>
      <c r="T327" s="12"/>
      <c r="U327" s="12"/>
    </row>
    <row r="328" spans="6:21" x14ac:dyDescent="0.2">
      <c r="F328" s="163">
        <f t="shared" si="100"/>
        <v>14.200000000000067</v>
      </c>
      <c r="G328" s="46">
        <f t="shared" si="96"/>
        <v>0.17633557568754013</v>
      </c>
      <c r="H328" s="46">
        <f t="shared" si="101"/>
        <v>0.37810446289514721</v>
      </c>
      <c r="I328" s="46">
        <f t="shared" si="102"/>
        <v>0.55444003858268731</v>
      </c>
      <c r="J328" s="46">
        <f t="shared" si="97"/>
        <v>9.842359124459861E-2</v>
      </c>
      <c r="K328" s="46">
        <f t="shared" si="98"/>
        <v>0.65286362982728596</v>
      </c>
      <c r="L328" s="46">
        <f t="shared" si="99"/>
        <v>-3.5710345027550112E-2</v>
      </c>
      <c r="M328" s="46">
        <f t="shared" si="103"/>
        <v>0.61715328479973586</v>
      </c>
      <c r="O328" s="44"/>
      <c r="P328" s="12"/>
      <c r="Q328" s="12"/>
      <c r="R328" s="12"/>
      <c r="S328" s="44"/>
      <c r="T328" s="12"/>
      <c r="U328" s="12"/>
    </row>
    <row r="329" spans="6:21" x14ac:dyDescent="0.2">
      <c r="F329" s="163">
        <f t="shared" si="100"/>
        <v>14.250000000000068</v>
      </c>
      <c r="G329" s="46">
        <f t="shared" si="96"/>
        <v>-2.5050293870482186E-13</v>
      </c>
      <c r="H329" s="46">
        <f t="shared" si="101"/>
        <v>-0.21754041024721321</v>
      </c>
      <c r="I329" s="46">
        <f t="shared" si="102"/>
        <v>-0.21754041024746371</v>
      </c>
      <c r="J329" s="46">
        <f t="shared" si="97"/>
        <v>8.8100331163916842E-2</v>
      </c>
      <c r="K329" s="46">
        <f t="shared" si="98"/>
        <v>-0.12944007908354688</v>
      </c>
      <c r="L329" s="46">
        <f t="shared" si="99"/>
        <v>8.0847005502896863E-2</v>
      </c>
      <c r="M329" s="46">
        <f t="shared" si="103"/>
        <v>-4.8593073580650001E-2</v>
      </c>
      <c r="O329" s="44"/>
      <c r="P329" s="12"/>
      <c r="Q329" s="12"/>
      <c r="R329" s="12"/>
      <c r="S329" s="44"/>
      <c r="T329" s="12"/>
      <c r="U329" s="12"/>
    </row>
    <row r="330" spans="6:21" x14ac:dyDescent="0.2">
      <c r="F330" s="163">
        <f t="shared" si="100"/>
        <v>14.300000000000068</v>
      </c>
      <c r="G330" s="46">
        <f t="shared" si="96"/>
        <v>-0.17633557568794545</v>
      </c>
      <c r="H330" s="46">
        <f t="shared" si="101"/>
        <v>-0.73545336637076719</v>
      </c>
      <c r="I330" s="46">
        <f t="shared" si="102"/>
        <v>-0.91178894205871264</v>
      </c>
      <c r="J330" s="46">
        <f t="shared" si="97"/>
        <v>6.9106171269884498E-2</v>
      </c>
      <c r="K330" s="46">
        <f t="shared" si="98"/>
        <v>-0.84268277078882814</v>
      </c>
      <c r="L330" s="46">
        <f t="shared" si="99"/>
        <v>0.16955745574439726</v>
      </c>
      <c r="M330" s="46">
        <f t="shared" si="103"/>
        <v>-0.67312531504443085</v>
      </c>
      <c r="O330" s="44"/>
      <c r="P330" s="12"/>
      <c r="Q330" s="12"/>
      <c r="R330" s="12"/>
      <c r="S330" s="44"/>
      <c r="T330" s="12"/>
      <c r="U330" s="12"/>
    </row>
    <row r="331" spans="6:21" x14ac:dyDescent="0.2">
      <c r="F331" s="163">
        <f t="shared" si="100"/>
        <v>14.350000000000069</v>
      </c>
      <c r="G331" s="46">
        <f t="shared" si="96"/>
        <v>-0.28531695488862674</v>
      </c>
      <c r="H331" s="46">
        <f t="shared" si="101"/>
        <v>-0.99057284894635789</v>
      </c>
      <c r="I331" s="46">
        <f t="shared" si="102"/>
        <v>-1.2758898038349846</v>
      </c>
      <c r="J331" s="46">
        <f t="shared" si="97"/>
        <v>4.3310530840547395E-2</v>
      </c>
      <c r="K331" s="46">
        <f t="shared" si="98"/>
        <v>-1.2325792729944371</v>
      </c>
      <c r="L331" s="46">
        <f t="shared" si="99"/>
        <v>0.19986562461516064</v>
      </c>
      <c r="M331" s="46">
        <f t="shared" si="103"/>
        <v>-1.0327136483792765</v>
      </c>
      <c r="O331" s="44"/>
      <c r="P331" s="12"/>
      <c r="Q331" s="12"/>
      <c r="R331" s="12"/>
      <c r="S331" s="44"/>
      <c r="T331" s="12"/>
      <c r="U331" s="12"/>
    </row>
    <row r="332" spans="6:21" x14ac:dyDescent="0.2">
      <c r="F332" s="163">
        <f t="shared" si="100"/>
        <v>14.40000000000007</v>
      </c>
      <c r="G332" s="46">
        <f t="shared" si="96"/>
        <v>-0.28531695488846504</v>
      </c>
      <c r="H332" s="46">
        <f t="shared" si="101"/>
        <v>-0.89173912159714808</v>
      </c>
      <c r="I332" s="46">
        <f t="shared" si="102"/>
        <v>-1.1770560764856131</v>
      </c>
      <c r="J332" s="46">
        <f t="shared" si="97"/>
        <v>1.3252235903331376E-2</v>
      </c>
      <c r="K332" s="46">
        <f t="shared" si="98"/>
        <v>-1.1638038405822817</v>
      </c>
      <c r="L332" s="46">
        <f t="shared" si="99"/>
        <v>0.16133218228182089</v>
      </c>
      <c r="M332" s="46">
        <f t="shared" si="103"/>
        <v>-1.0024716583004609</v>
      </c>
      <c r="O332" s="44"/>
      <c r="P332" s="12"/>
      <c r="Q332" s="12"/>
      <c r="R332" s="12"/>
      <c r="S332" s="44"/>
      <c r="T332" s="12"/>
      <c r="U332" s="12"/>
    </row>
    <row r="333" spans="6:21" x14ac:dyDescent="0.2">
      <c r="F333" s="163">
        <f t="shared" si="100"/>
        <v>14.45000000000007</v>
      </c>
      <c r="G333" s="46">
        <f t="shared" si="96"/>
        <v>-0.17633557568752894</v>
      </c>
      <c r="H333" s="46">
        <f t="shared" si="101"/>
        <v>-0.47426762334540423</v>
      </c>
      <c r="I333" s="46">
        <f t="shared" si="102"/>
        <v>-0.65060319903293318</v>
      </c>
      <c r="J333" s="46">
        <f t="shared" si="97"/>
        <v>-1.8110353902047526E-2</v>
      </c>
      <c r="K333" s="46">
        <f t="shared" si="98"/>
        <v>-0.66871355293498069</v>
      </c>
      <c r="L333" s="46">
        <f t="shared" si="99"/>
        <v>6.7229567467021176E-2</v>
      </c>
      <c r="M333" s="46">
        <f t="shared" si="103"/>
        <v>-0.60148398546795956</v>
      </c>
      <c r="O333" s="44"/>
      <c r="P333" s="12"/>
      <c r="Q333" s="12"/>
      <c r="R333" s="12"/>
      <c r="S333" s="44"/>
      <c r="T333" s="12"/>
      <c r="U333" s="12"/>
    </row>
    <row r="334" spans="6:21" x14ac:dyDescent="0.2">
      <c r="F334" s="163">
        <f t="shared" si="100"/>
        <v>14.500000000000071</v>
      </c>
      <c r="G334" s="46">
        <f t="shared" si="96"/>
        <v>2.6432176759849657E-13</v>
      </c>
      <c r="H334" s="46">
        <f t="shared" si="101"/>
        <v>0.1126700053631222</v>
      </c>
      <c r="I334" s="46">
        <f t="shared" si="102"/>
        <v>0.11267000536338652</v>
      </c>
      <c r="J334" s="46">
        <f t="shared" si="97"/>
        <v>-4.7690509269391494E-2</v>
      </c>
      <c r="K334" s="46">
        <f t="shared" si="98"/>
        <v>6.4979496093995032E-2</v>
      </c>
      <c r="L334" s="46">
        <f t="shared" si="99"/>
        <v>-5.0029564402150117E-2</v>
      </c>
      <c r="M334" s="46">
        <f t="shared" si="103"/>
        <v>1.4949931691844907E-2</v>
      </c>
      <c r="O334" s="44"/>
      <c r="P334" s="12"/>
      <c r="Q334" s="12"/>
      <c r="R334" s="12"/>
      <c r="S334" s="44"/>
      <c r="T334" s="12"/>
      <c r="U334" s="12"/>
    </row>
    <row r="335" spans="6:21" x14ac:dyDescent="0.2">
      <c r="F335" s="163">
        <f t="shared" si="100"/>
        <v>14.550000000000072</v>
      </c>
      <c r="G335" s="46">
        <f t="shared" si="96"/>
        <v>0.17633557568795663</v>
      </c>
      <c r="H335" s="46">
        <f t="shared" si="101"/>
        <v>0.65934819217101781</v>
      </c>
      <c r="I335" s="46">
        <f t="shared" si="102"/>
        <v>0.83568376785897447</v>
      </c>
      <c r="J335" s="46">
        <f t="shared" si="97"/>
        <v>-7.2576929409415458E-2</v>
      </c>
      <c r="K335" s="46">
        <f t="shared" si="98"/>
        <v>0.76310683844955896</v>
      </c>
      <c r="L335" s="46">
        <f t="shared" si="99"/>
        <v>-0.15005653927627038</v>
      </c>
      <c r="M335" s="46">
        <f t="shared" si="103"/>
        <v>0.61305029917328868</v>
      </c>
      <c r="O335" s="44"/>
      <c r="P335" s="12"/>
      <c r="Q335" s="12"/>
      <c r="R335" s="12"/>
      <c r="S335" s="44"/>
      <c r="T335" s="12"/>
      <c r="U335" s="12"/>
    </row>
    <row r="336" spans="6:21" x14ac:dyDescent="0.2">
      <c r="F336" s="163">
        <f t="shared" si="100"/>
        <v>14.600000000000072</v>
      </c>
      <c r="G336" s="46">
        <f t="shared" si="96"/>
        <v>0.28531695488863101</v>
      </c>
      <c r="H336" s="46">
        <f t="shared" si="101"/>
        <v>0.9704269383872477</v>
      </c>
      <c r="I336" s="46">
        <f t="shared" si="102"/>
        <v>1.2557438932758787</v>
      </c>
      <c r="J336" s="46">
        <f t="shared" si="97"/>
        <v>-9.0320274428657962E-2</v>
      </c>
      <c r="K336" s="46">
        <f t="shared" si="98"/>
        <v>1.1654236188472207</v>
      </c>
      <c r="L336" s="46">
        <f t="shared" si="99"/>
        <v>-0.19839811824811476</v>
      </c>
      <c r="M336" s="46">
        <f t="shared" si="103"/>
        <v>0.96702550059910597</v>
      </c>
      <c r="O336" s="44"/>
      <c r="P336" s="12"/>
      <c r="Q336" s="12"/>
      <c r="R336" s="12"/>
      <c r="S336" s="44"/>
      <c r="T336" s="12"/>
      <c r="U336" s="12"/>
    </row>
    <row r="337" spans="6:21" x14ac:dyDescent="0.2">
      <c r="F337" s="163">
        <f t="shared" si="100"/>
        <v>14.650000000000073</v>
      </c>
      <c r="G337" s="46">
        <f t="shared" si="96"/>
        <v>0.28531695488846076</v>
      </c>
      <c r="H337" s="46">
        <f t="shared" si="101"/>
        <v>0.93475104641102102</v>
      </c>
      <c r="I337" s="46">
        <f t="shared" si="102"/>
        <v>1.2200680012994818</v>
      </c>
      <c r="J337" s="46">
        <f t="shared" si="97"/>
        <v>-9.9174231175023331E-2</v>
      </c>
      <c r="K337" s="46">
        <f t="shared" si="98"/>
        <v>1.1208937701244586</v>
      </c>
      <c r="L337" s="46">
        <f t="shared" si="99"/>
        <v>-0.1784035531413522</v>
      </c>
      <c r="M337" s="46">
        <f t="shared" si="103"/>
        <v>0.94249021698310631</v>
      </c>
      <c r="O337" s="44"/>
      <c r="P337" s="12"/>
      <c r="Q337" s="12"/>
      <c r="R337" s="12"/>
      <c r="S337" s="44"/>
      <c r="T337" s="12"/>
      <c r="U337" s="12"/>
    </row>
    <row r="338" spans="6:21" x14ac:dyDescent="0.2">
      <c r="F338" s="163">
        <f t="shared" si="100"/>
        <v>14.700000000000074</v>
      </c>
      <c r="G338" s="46">
        <f t="shared" si="96"/>
        <v>0.17633557568751779</v>
      </c>
      <c r="H338" s="46">
        <f t="shared" si="101"/>
        <v>0.56506828789320074</v>
      </c>
      <c r="I338" s="46">
        <f t="shared" si="102"/>
        <v>0.74140386358071853</v>
      </c>
      <c r="J338" s="46">
        <f t="shared" si="97"/>
        <v>-9.8267386670997395E-2</v>
      </c>
      <c r="K338" s="46">
        <f t="shared" si="98"/>
        <v>0.64313647690972109</v>
      </c>
      <c r="L338" s="46">
        <f t="shared" si="99"/>
        <v>-9.6959761503335989E-2</v>
      </c>
      <c r="M338" s="46">
        <f t="shared" si="103"/>
        <v>0.54617671540638513</v>
      </c>
      <c r="O338" s="44"/>
      <c r="P338" s="12"/>
      <c r="Q338" s="12"/>
      <c r="R338" s="12"/>
      <c r="S338" s="44"/>
      <c r="T338" s="12"/>
      <c r="U338" s="12"/>
    </row>
    <row r="339" spans="6:21" x14ac:dyDescent="0.2">
      <c r="F339" s="163">
        <f t="shared" si="100"/>
        <v>14.750000000000075</v>
      </c>
      <c r="G339" s="46">
        <f t="shared" si="96"/>
        <v>-2.7814059649217124E-13</v>
      </c>
      <c r="H339" s="46">
        <f t="shared" si="101"/>
        <v>-6.5256521588508906E-3</v>
      </c>
      <c r="I339" s="46">
        <f t="shared" si="102"/>
        <v>-6.525652159129031E-3</v>
      </c>
      <c r="J339" s="46">
        <f t="shared" si="97"/>
        <v>-8.7688993223998382E-2</v>
      </c>
      <c r="K339" s="46">
        <f t="shared" si="98"/>
        <v>-9.4214645383127418E-2</v>
      </c>
      <c r="L339" s="46">
        <f t="shared" si="99"/>
        <v>1.788079967275167E-2</v>
      </c>
      <c r="M339" s="46">
        <f t="shared" si="103"/>
        <v>-7.6333845710375742E-2</v>
      </c>
      <c r="O339" s="44"/>
      <c r="P339" s="12"/>
      <c r="Q339" s="12"/>
      <c r="R339" s="12"/>
      <c r="S339" s="44"/>
      <c r="T339" s="12"/>
      <c r="U339" s="12"/>
    </row>
    <row r="340" spans="6:21" x14ac:dyDescent="0.2">
      <c r="F340" s="163">
        <f t="shared" si="100"/>
        <v>14.800000000000075</v>
      </c>
      <c r="G340" s="46">
        <f t="shared" si="96"/>
        <v>-0.17633557568796782</v>
      </c>
      <c r="H340" s="46">
        <f t="shared" si="101"/>
        <v>-0.57578783485362017</v>
      </c>
      <c r="I340" s="46">
        <f t="shared" si="102"/>
        <v>-0.75212341054158793</v>
      </c>
      <c r="J340" s="46">
        <f t="shared" si="97"/>
        <v>-6.8480184148208112E-2</v>
      </c>
      <c r="K340" s="46">
        <f t="shared" si="98"/>
        <v>-0.82060359468979605</v>
      </c>
      <c r="L340" s="46">
        <f t="shared" si="99"/>
        <v>0.12656250756198625</v>
      </c>
      <c r="M340" s="46">
        <f t="shared" si="103"/>
        <v>-0.69404108712780976</v>
      </c>
      <c r="O340" s="44"/>
      <c r="P340" s="12"/>
      <c r="Q340" s="12"/>
      <c r="R340" s="12"/>
      <c r="S340" s="44"/>
      <c r="T340" s="12"/>
      <c r="U340" s="12"/>
    </row>
    <row r="341" spans="6:21" x14ac:dyDescent="0.2">
      <c r="F341" s="163">
        <f t="shared" si="100"/>
        <v>14.850000000000076</v>
      </c>
      <c r="G341" s="46">
        <f t="shared" si="96"/>
        <v>-0.28531695488863268</v>
      </c>
      <c r="H341" s="46">
        <f t="shared" si="101"/>
        <v>-0.93930850888611905</v>
      </c>
      <c r="I341" s="46">
        <f t="shared" si="102"/>
        <v>-1.2246254637747518</v>
      </c>
      <c r="J341" s="46">
        <f t="shared" si="97"/>
        <v>-4.2531504653042673E-2</v>
      </c>
      <c r="K341" s="46">
        <f t="shared" si="98"/>
        <v>-1.2671569684277944</v>
      </c>
      <c r="L341" s="46">
        <f t="shared" si="99"/>
        <v>0.191651091544221</v>
      </c>
      <c r="M341" s="46">
        <f t="shared" si="103"/>
        <v>-1.0755058768835735</v>
      </c>
      <c r="O341" s="44"/>
      <c r="P341" s="12"/>
      <c r="Q341" s="12"/>
      <c r="R341" s="12"/>
      <c r="S341" s="44"/>
      <c r="T341" s="12"/>
      <c r="U341" s="12"/>
    </row>
    <row r="342" spans="6:21" x14ac:dyDescent="0.2">
      <c r="F342" s="163">
        <f t="shared" si="100"/>
        <v>14.900000000000077</v>
      </c>
      <c r="G342" s="46">
        <f t="shared" si="96"/>
        <v>-0.28531695488845649</v>
      </c>
      <c r="H342" s="46">
        <f t="shared" si="101"/>
        <v>-0.9671938359741219</v>
      </c>
      <c r="I342" s="46">
        <f t="shared" si="102"/>
        <v>-1.2525107908625783</v>
      </c>
      <c r="J342" s="46">
        <f t="shared" si="97"/>
        <v>-1.2396842984081381E-2</v>
      </c>
      <c r="K342" s="46">
        <f t="shared" si="98"/>
        <v>-1.2649076338466596</v>
      </c>
      <c r="L342" s="46">
        <f t="shared" si="99"/>
        <v>0.1907274737967537</v>
      </c>
      <c r="M342" s="46">
        <f t="shared" si="103"/>
        <v>-1.0741801600499059</v>
      </c>
      <c r="O342" s="44"/>
      <c r="P342" s="12"/>
      <c r="Q342" s="12"/>
      <c r="R342" s="12"/>
      <c r="S342" s="44"/>
      <c r="T342" s="12"/>
      <c r="U342" s="12"/>
    </row>
    <row r="343" spans="6:21" x14ac:dyDescent="0.2">
      <c r="F343" s="163">
        <f t="shared" si="100"/>
        <v>14.950000000000077</v>
      </c>
      <c r="G343" s="46">
        <f t="shared" si="96"/>
        <v>-0.1763355756875066</v>
      </c>
      <c r="H343" s="46">
        <f t="shared" si="101"/>
        <v>-0.64947978263627115</v>
      </c>
      <c r="I343" s="46">
        <f t="shared" si="102"/>
        <v>-0.82581535832377773</v>
      </c>
      <c r="J343" s="46">
        <f t="shared" si="97"/>
        <v>1.8957925148687473E-2</v>
      </c>
      <c r="K343" s="46">
        <f t="shared" si="98"/>
        <v>-0.80685743317509029</v>
      </c>
      <c r="L343" s="46">
        <f t="shared" si="99"/>
        <v>0.12410978473342993</v>
      </c>
      <c r="M343" s="46">
        <f t="shared" si="103"/>
        <v>-0.68274764844166036</v>
      </c>
      <c r="O343" s="44"/>
      <c r="P343" s="12"/>
      <c r="Q343" s="12"/>
      <c r="R343" s="12"/>
      <c r="S343" s="44"/>
      <c r="T343" s="12"/>
      <c r="U343" s="12"/>
    </row>
    <row r="344" spans="6:21" x14ac:dyDescent="0.2">
      <c r="F344" s="163">
        <f t="shared" si="100"/>
        <v>15.000000000000078</v>
      </c>
      <c r="G344" s="46">
        <f t="shared" si="96"/>
        <v>2.9195942538584595E-13</v>
      </c>
      <c r="H344" s="46">
        <f t="shared" si="101"/>
        <v>-9.9692485932349625E-2</v>
      </c>
      <c r="I344" s="46">
        <f t="shared" si="102"/>
        <v>-9.9692485932057665E-2</v>
      </c>
      <c r="J344" s="46">
        <f t="shared" si="97"/>
        <v>4.844684025387469E-2</v>
      </c>
      <c r="K344" s="46">
        <f t="shared" si="98"/>
        <v>-5.1245645678182974E-2</v>
      </c>
      <c r="L344" s="46">
        <f t="shared" si="99"/>
        <v>1.4743786331294452E-2</v>
      </c>
      <c r="M344" s="46">
        <f t="shared" si="103"/>
        <v>-3.6501859346888516E-2</v>
      </c>
      <c r="O344" s="44"/>
      <c r="P344" s="12"/>
      <c r="Q344" s="12"/>
      <c r="R344" s="12"/>
      <c r="S344" s="44"/>
      <c r="T344" s="12"/>
      <c r="U344" s="12"/>
    </row>
    <row r="345" spans="6:21" x14ac:dyDescent="0.2">
      <c r="F345" s="163">
        <f t="shared" si="100"/>
        <v>15.050000000000079</v>
      </c>
      <c r="G345" s="46">
        <f t="shared" si="96"/>
        <v>0.17633557568797897</v>
      </c>
      <c r="H345" s="46">
        <f t="shared" si="101"/>
        <v>0.4857171029015187</v>
      </c>
      <c r="I345" s="46">
        <f t="shared" si="102"/>
        <v>0.66205267858949768</v>
      </c>
      <c r="J345" s="46">
        <f t="shared" si="97"/>
        <v>7.3167581476341351E-2</v>
      </c>
      <c r="K345" s="46">
        <f t="shared" si="98"/>
        <v>0.73522026006583907</v>
      </c>
      <c r="L345" s="46">
        <f t="shared" si="99"/>
        <v>-9.9700554123155871E-2</v>
      </c>
      <c r="M345" s="46">
        <f t="shared" si="103"/>
        <v>0.63551970594268326</v>
      </c>
      <c r="O345" s="44"/>
      <c r="P345" s="12"/>
      <c r="Q345" s="12"/>
      <c r="R345" s="12"/>
      <c r="S345" s="44"/>
      <c r="T345" s="12"/>
      <c r="U345" s="12"/>
    </row>
    <row r="346" spans="6:21" x14ac:dyDescent="0.2">
      <c r="F346" s="163">
        <f t="shared" si="100"/>
        <v>15.10000000000008</v>
      </c>
      <c r="G346" s="46">
        <f t="shared" si="96"/>
        <v>0.28531695488863695</v>
      </c>
      <c r="H346" s="46">
        <f t="shared" si="101"/>
        <v>0.89756941336837637</v>
      </c>
      <c r="I346" s="46">
        <f t="shared" si="102"/>
        <v>1.1828863682570132</v>
      </c>
      <c r="J346" s="46">
        <f t="shared" si="97"/>
        <v>9.0687115164343177E-2</v>
      </c>
      <c r="K346" s="46">
        <f t="shared" si="98"/>
        <v>1.2735734834213563</v>
      </c>
      <c r="L346" s="46">
        <f t="shared" si="99"/>
        <v>-0.17980408786311675</v>
      </c>
      <c r="M346" s="46">
        <f t="shared" si="103"/>
        <v>1.0937693955582397</v>
      </c>
      <c r="O346" s="44"/>
      <c r="P346" s="12"/>
      <c r="Q346" s="12"/>
      <c r="R346" s="12"/>
      <c r="S346" s="44"/>
      <c r="T346" s="12"/>
      <c r="U346" s="12"/>
    </row>
    <row r="347" spans="6:21" x14ac:dyDescent="0.2">
      <c r="F347" s="163">
        <f t="shared" si="100"/>
        <v>15.15000000000008</v>
      </c>
      <c r="G347" s="46">
        <f t="shared" si="96"/>
        <v>0.28531695488845221</v>
      </c>
      <c r="H347" s="46">
        <f t="shared" si="101"/>
        <v>0.98870066295619918</v>
      </c>
      <c r="I347" s="46">
        <f t="shared" si="102"/>
        <v>1.2740176178446514</v>
      </c>
      <c r="J347" s="46">
        <f t="shared" si="97"/>
        <v>9.9281155842691524E-2</v>
      </c>
      <c r="K347" s="46">
        <f t="shared" si="98"/>
        <v>1.373298773687343</v>
      </c>
      <c r="L347" s="46">
        <f t="shared" si="99"/>
        <v>-0.19797599562479948</v>
      </c>
      <c r="M347" s="46">
        <f t="shared" si="103"/>
        <v>1.1753227780625435</v>
      </c>
      <c r="O347" s="44"/>
      <c r="P347" s="12"/>
      <c r="Q347" s="12"/>
      <c r="R347" s="12"/>
      <c r="S347" s="44"/>
      <c r="T347" s="12"/>
      <c r="U347" s="12"/>
    </row>
    <row r="348" spans="6:21" x14ac:dyDescent="0.2">
      <c r="F348" s="163">
        <f t="shared" si="100"/>
        <v>15.200000000000081</v>
      </c>
      <c r="G348" s="46">
        <f t="shared" si="96"/>
        <v>0.17633557568749539</v>
      </c>
      <c r="H348" s="46">
        <f t="shared" si="101"/>
        <v>0.72654767536716669</v>
      </c>
      <c r="I348" s="46">
        <f t="shared" si="102"/>
        <v>0.90288325105466205</v>
      </c>
      <c r="J348" s="46">
        <f t="shared" si="97"/>
        <v>9.810387166570092E-2</v>
      </c>
      <c r="K348" s="46">
        <f t="shared" si="98"/>
        <v>1.0009871227203631</v>
      </c>
      <c r="L348" s="46">
        <f t="shared" si="99"/>
        <v>-0.1479571550034616</v>
      </c>
      <c r="M348" s="46">
        <f t="shared" si="103"/>
        <v>0.85302996771690132</v>
      </c>
      <c r="O348" s="44"/>
      <c r="P348" s="12"/>
      <c r="Q348" s="12"/>
      <c r="R348" s="12"/>
      <c r="S348" s="44"/>
      <c r="T348" s="12"/>
      <c r="U348" s="12"/>
    </row>
    <row r="349" spans="6:21" x14ac:dyDescent="0.2">
      <c r="F349" s="163">
        <f t="shared" si="100"/>
        <v>15.250000000000082</v>
      </c>
      <c r="G349" s="46">
        <f t="shared" si="96"/>
        <v>-3.0577825427952067E-13</v>
      </c>
      <c r="H349" s="46">
        <f t="shared" si="101"/>
        <v>0.20478341119896948</v>
      </c>
      <c r="I349" s="46">
        <f t="shared" si="102"/>
        <v>0.2047834111986637</v>
      </c>
      <c r="J349" s="46">
        <f t="shared" si="97"/>
        <v>8.727113181360778E-2</v>
      </c>
      <c r="K349" s="46">
        <f t="shared" si="98"/>
        <v>0.29205454301227146</v>
      </c>
      <c r="L349" s="46">
        <f t="shared" si="99"/>
        <v>-4.6976029300705623E-2</v>
      </c>
      <c r="M349" s="46">
        <f t="shared" si="103"/>
        <v>0.24507851371156586</v>
      </c>
      <c r="O349" s="44"/>
      <c r="P349" s="12"/>
      <c r="Q349" s="12"/>
      <c r="R349" s="12"/>
      <c r="S349" s="44"/>
      <c r="T349" s="12"/>
      <c r="U349" s="12"/>
    </row>
    <row r="350" spans="6:21" x14ac:dyDescent="0.2">
      <c r="F350" s="163">
        <f t="shared" si="100"/>
        <v>15.300000000000082</v>
      </c>
      <c r="G350" s="46">
        <f t="shared" si="96"/>
        <v>-0.17633557568799016</v>
      </c>
      <c r="H350" s="46">
        <f t="shared" si="101"/>
        <v>-0.39015441694314551</v>
      </c>
      <c r="I350" s="46">
        <f t="shared" si="102"/>
        <v>-0.56648999263113564</v>
      </c>
      <c r="J350" s="46">
        <f t="shared" si="97"/>
        <v>6.7849102562074562E-2</v>
      </c>
      <c r="K350" s="46">
        <f t="shared" si="98"/>
        <v>-0.49864089006906109</v>
      </c>
      <c r="L350" s="46">
        <f t="shared" si="99"/>
        <v>7.0185495363890474E-2</v>
      </c>
      <c r="M350" s="46">
        <f t="shared" si="103"/>
        <v>-0.42845539470517063</v>
      </c>
      <c r="O350" s="44"/>
      <c r="P350" s="12"/>
      <c r="Q350" s="12"/>
      <c r="R350" s="12"/>
      <c r="S350" s="44"/>
      <c r="T350" s="12"/>
      <c r="U350" s="12"/>
    </row>
    <row r="351" spans="6:21" x14ac:dyDescent="0.2">
      <c r="F351" s="163">
        <f t="shared" si="100"/>
        <v>15.350000000000083</v>
      </c>
      <c r="G351" s="46">
        <f t="shared" si="96"/>
        <v>-0.28531695488864123</v>
      </c>
      <c r="H351" s="46">
        <f t="shared" si="101"/>
        <v>-0.84568159155257816</v>
      </c>
      <c r="I351" s="46">
        <f t="shared" si="102"/>
        <v>-1.1309985464412193</v>
      </c>
      <c r="J351" s="46">
        <f t="shared" si="97"/>
        <v>4.174931440805843E-2</v>
      </c>
      <c r="K351" s="46">
        <f t="shared" si="98"/>
        <v>-1.0892492320331608</v>
      </c>
      <c r="L351" s="46">
        <f t="shared" si="99"/>
        <v>0.16317236471539517</v>
      </c>
      <c r="M351" s="46">
        <f t="shared" si="103"/>
        <v>-0.92607686731776573</v>
      </c>
      <c r="O351" s="44"/>
      <c r="P351" s="12"/>
      <c r="Q351" s="12"/>
      <c r="R351" s="12"/>
      <c r="S351" s="44"/>
      <c r="T351" s="12"/>
      <c r="U351" s="12"/>
    </row>
    <row r="352" spans="6:21" x14ac:dyDescent="0.2">
      <c r="F352" s="163">
        <f t="shared" si="100"/>
        <v>15.400000000000084</v>
      </c>
      <c r="G352" s="46">
        <f t="shared" si="96"/>
        <v>-0.28531695488844794</v>
      </c>
      <c r="H352" s="46">
        <f t="shared" si="101"/>
        <v>-0.99902835184644589</v>
      </c>
      <c r="I352" s="46">
        <f t="shared" si="102"/>
        <v>-1.2843453067348938</v>
      </c>
      <c r="J352" s="46">
        <f t="shared" si="97"/>
        <v>1.1540527823211431E-2</v>
      </c>
      <c r="K352" s="46">
        <f t="shared" si="98"/>
        <v>-1.2728047789116823</v>
      </c>
      <c r="L352" s="46">
        <f t="shared" si="99"/>
        <v>0.19995623011051433</v>
      </c>
      <c r="M352" s="46">
        <f t="shared" si="103"/>
        <v>-1.0728485488011681</v>
      </c>
      <c r="O352" s="44"/>
      <c r="P352" s="12"/>
      <c r="Q352" s="12"/>
      <c r="R352" s="12"/>
      <c r="S352" s="44"/>
      <c r="T352" s="12"/>
      <c r="U352" s="12"/>
    </row>
    <row r="353" spans="6:21" x14ac:dyDescent="0.2">
      <c r="F353" s="163">
        <f t="shared" si="100"/>
        <v>15.450000000000085</v>
      </c>
      <c r="G353" s="46">
        <f t="shared" si="96"/>
        <v>-0.17633557568748423</v>
      </c>
      <c r="H353" s="46">
        <f t="shared" si="101"/>
        <v>-0.79540056724131736</v>
      </c>
      <c r="I353" s="46">
        <f t="shared" si="102"/>
        <v>-0.97173614292880162</v>
      </c>
      <c r="J353" s="46">
        <f t="shared" si="97"/>
        <v>-1.9804086053386124E-2</v>
      </c>
      <c r="K353" s="46">
        <f t="shared" si="98"/>
        <v>-0.99154022898218774</v>
      </c>
      <c r="L353" s="46">
        <f t="shared" si="99"/>
        <v>0.16786727619210132</v>
      </c>
      <c r="M353" s="46">
        <f t="shared" si="103"/>
        <v>-0.82367295279008645</v>
      </c>
      <c r="O353" s="44"/>
      <c r="P353" s="12"/>
      <c r="Q353" s="12"/>
      <c r="R353" s="12"/>
      <c r="S353" s="44"/>
      <c r="T353" s="12"/>
      <c r="U353" s="12"/>
    </row>
    <row r="354" spans="6:21" x14ac:dyDescent="0.2">
      <c r="F354" s="163">
        <f t="shared" si="100"/>
        <v>15.500000000000085</v>
      </c>
      <c r="G354" s="46">
        <f t="shared" si="96"/>
        <v>3.1959708317319533E-13</v>
      </c>
      <c r="H354" s="46">
        <f t="shared" si="101"/>
        <v>-0.30755887121055003</v>
      </c>
      <c r="I354" s="46">
        <f t="shared" si="102"/>
        <v>-0.30755887121023046</v>
      </c>
      <c r="J354" s="46">
        <f t="shared" si="97"/>
        <v>-4.9199567119753262E-2</v>
      </c>
      <c r="K354" s="46">
        <f t="shared" si="98"/>
        <v>-0.35675843832998372</v>
      </c>
      <c r="L354" s="46">
        <f t="shared" si="99"/>
        <v>7.7958205463907318E-2</v>
      </c>
      <c r="M354" s="46">
        <f t="shared" si="103"/>
        <v>-0.27880023286607641</v>
      </c>
      <c r="O354" s="44"/>
      <c r="P354" s="12"/>
      <c r="Q354" s="12"/>
      <c r="R354" s="12"/>
      <c r="S354" s="44"/>
      <c r="T354" s="12"/>
      <c r="U354" s="12"/>
    </row>
    <row r="355" spans="6:21" x14ac:dyDescent="0.2">
      <c r="F355" s="163">
        <f t="shared" si="100"/>
        <v>15.550000000000086</v>
      </c>
      <c r="G355" s="46">
        <f t="shared" si="96"/>
        <v>0.17633557568800137</v>
      </c>
      <c r="H355" s="46">
        <f t="shared" si="101"/>
        <v>0.2901802945737969</v>
      </c>
      <c r="I355" s="46">
        <f t="shared" si="102"/>
        <v>0.4665158702617983</v>
      </c>
      <c r="J355" s="46">
        <f t="shared" si="97"/>
        <v>-7.3752790368020474E-2</v>
      </c>
      <c r="K355" s="46">
        <f t="shared" si="98"/>
        <v>0.39276307989377784</v>
      </c>
      <c r="L355" s="46">
        <f t="shared" si="99"/>
        <v>-3.8802748778770754E-2</v>
      </c>
      <c r="M355" s="46">
        <f t="shared" si="103"/>
        <v>0.35396033111500708</v>
      </c>
      <c r="O355" s="44"/>
      <c r="P355" s="12"/>
      <c r="Q355" s="12"/>
      <c r="R355" s="12"/>
      <c r="S355" s="44"/>
      <c r="T355" s="12"/>
      <c r="U355" s="12"/>
    </row>
    <row r="356" spans="6:21" x14ac:dyDescent="0.2">
      <c r="F356" s="163">
        <f t="shared" si="100"/>
        <v>15.600000000000087</v>
      </c>
      <c r="G356" s="46">
        <f t="shared" si="96"/>
        <v>0.28531695488864545</v>
      </c>
      <c r="H356" s="46">
        <f t="shared" si="101"/>
        <v>0.78423173377594824</v>
      </c>
      <c r="I356" s="46">
        <f t="shared" si="102"/>
        <v>1.0695486886645937</v>
      </c>
      <c r="J356" s="46">
        <f t="shared" si="97"/>
        <v>-9.1047209389477413E-2</v>
      </c>
      <c r="K356" s="46">
        <f t="shared" si="98"/>
        <v>0.97850147927511633</v>
      </c>
      <c r="L356" s="46">
        <f t="shared" si="99"/>
        <v>-0.14219850452760038</v>
      </c>
      <c r="M356" s="46">
        <f t="shared" si="103"/>
        <v>0.83630297474751591</v>
      </c>
      <c r="O356" s="44"/>
      <c r="P356" s="12"/>
      <c r="Q356" s="12"/>
      <c r="R356" s="12"/>
      <c r="S356" s="44"/>
      <c r="T356" s="12"/>
      <c r="U356" s="12"/>
    </row>
    <row r="357" spans="6:21" x14ac:dyDescent="0.2">
      <c r="F357" s="163">
        <f t="shared" si="100"/>
        <v>15.650000000000087</v>
      </c>
      <c r="G357" s="46">
        <f t="shared" si="96"/>
        <v>0.28531695488844372</v>
      </c>
      <c r="H357" s="46">
        <f t="shared" si="101"/>
        <v>0.99806012851432779</v>
      </c>
      <c r="I357" s="46">
        <f t="shared" si="102"/>
        <v>1.2833770834027716</v>
      </c>
      <c r="J357" s="46">
        <f t="shared" si="97"/>
        <v>-9.9380694661066235E-2</v>
      </c>
      <c r="K357" s="46">
        <f t="shared" si="98"/>
        <v>1.1839963887417053</v>
      </c>
      <c r="L357" s="46">
        <f t="shared" si="99"/>
        <v>-0.19661548175289489</v>
      </c>
      <c r="M357" s="46">
        <f t="shared" si="103"/>
        <v>0.98738090698881043</v>
      </c>
      <c r="O357" s="44"/>
      <c r="P357" s="12"/>
      <c r="Q357" s="12"/>
      <c r="R357" s="12"/>
      <c r="S357" s="44"/>
      <c r="T357" s="12"/>
      <c r="U357" s="12"/>
    </row>
    <row r="358" spans="6:21" x14ac:dyDescent="0.2">
      <c r="F358" s="163">
        <f t="shared" si="100"/>
        <v>15.700000000000088</v>
      </c>
      <c r="G358" s="46">
        <f t="shared" si="96"/>
        <v>0.17633557568747305</v>
      </c>
      <c r="H358" s="46">
        <f t="shared" si="101"/>
        <v>0.85525994559548668</v>
      </c>
      <c r="I358" s="46">
        <f t="shared" si="102"/>
        <v>1.0315955212829597</v>
      </c>
      <c r="J358" s="46">
        <f t="shared" si="97"/>
        <v>-9.7933058393124217E-2</v>
      </c>
      <c r="K358" s="46">
        <f t="shared" si="98"/>
        <v>0.93366246288983556</v>
      </c>
      <c r="L358" s="46">
        <f t="shared" si="99"/>
        <v>-0.18331032528160252</v>
      </c>
      <c r="M358" s="46">
        <f t="shared" si="103"/>
        <v>0.75035213760823294</v>
      </c>
      <c r="O358" s="44"/>
      <c r="P358" s="12"/>
      <c r="Q358" s="12"/>
      <c r="R358" s="12"/>
      <c r="S358" s="44"/>
      <c r="T358" s="12"/>
      <c r="U358" s="12"/>
    </row>
    <row r="359" spans="6:21" x14ac:dyDescent="0.2">
      <c r="F359" s="163">
        <f t="shared" si="100"/>
        <v>15.750000000000089</v>
      </c>
      <c r="G359" s="46">
        <f t="shared" si="96"/>
        <v>-3.3341591206687005E-13</v>
      </c>
      <c r="H359" s="46">
        <f t="shared" si="101"/>
        <v>0.4068567942673661</v>
      </c>
      <c r="I359" s="46">
        <f t="shared" si="102"/>
        <v>0.4068567942670327</v>
      </c>
      <c r="J359" s="46">
        <f t="shared" si="97"/>
        <v>-8.6846778018818793E-2</v>
      </c>
      <c r="K359" s="46">
        <f t="shared" si="98"/>
        <v>0.3200100162482139</v>
      </c>
      <c r="L359" s="46">
        <f t="shared" si="99"/>
        <v>-0.10686585624952316</v>
      </c>
      <c r="M359" s="46">
        <f t="shared" si="103"/>
        <v>0.21314415999869074</v>
      </c>
      <c r="O359" s="44"/>
      <c r="P359" s="12"/>
      <c r="Q359" s="12"/>
      <c r="R359" s="12"/>
      <c r="S359" s="44"/>
      <c r="T359" s="12"/>
      <c r="U359" s="12"/>
    </row>
    <row r="360" spans="6:21" x14ac:dyDescent="0.2">
      <c r="F360" s="163">
        <f t="shared" si="100"/>
        <v>15.80000000000009</v>
      </c>
      <c r="G360" s="46">
        <f t="shared" si="96"/>
        <v>-0.17633557568801253</v>
      </c>
      <c r="H360" s="46">
        <f t="shared" si="101"/>
        <v>-0.1869251330526496</v>
      </c>
      <c r="I360" s="46">
        <f t="shared" si="102"/>
        <v>-0.36326070874066213</v>
      </c>
      <c r="J360" s="46">
        <f t="shared" si="97"/>
        <v>-6.7212973459703229E-2</v>
      </c>
      <c r="K360" s="46">
        <f t="shared" si="98"/>
        <v>-0.43047368220036536</v>
      </c>
      <c r="L360" s="46">
        <f t="shared" si="99"/>
        <v>6.3874324136894882E-3</v>
      </c>
      <c r="M360" s="46">
        <f t="shared" si="103"/>
        <v>-0.42408624978667586</v>
      </c>
      <c r="O360" s="44"/>
      <c r="P360" s="12"/>
      <c r="Q360" s="12"/>
      <c r="R360" s="12"/>
      <c r="S360" s="44"/>
      <c r="T360" s="12"/>
      <c r="U360" s="12"/>
    </row>
    <row r="361" spans="6:21" x14ac:dyDescent="0.2">
      <c r="F361" s="163">
        <f t="shared" si="100"/>
        <v>15.85000000000009</v>
      </c>
      <c r="G361" s="46">
        <f t="shared" si="96"/>
        <v>-0.28531695488864972</v>
      </c>
      <c r="H361" s="46">
        <f t="shared" si="101"/>
        <v>-0.71391464734624555</v>
      </c>
      <c r="I361" s="46">
        <f t="shared" si="102"/>
        <v>-0.99923160223489527</v>
      </c>
      <c r="J361" s="46">
        <f t="shared" si="97"/>
        <v>-4.0964018295283067E-2</v>
      </c>
      <c r="K361" s="46">
        <f t="shared" si="98"/>
        <v>-1.0401956205301783</v>
      </c>
      <c r="L361" s="46">
        <f t="shared" si="99"/>
        <v>0.11744063719723362</v>
      </c>
      <c r="M361" s="46">
        <f t="shared" si="103"/>
        <v>-0.9227549833329447</v>
      </c>
      <c r="O361" s="44"/>
      <c r="P361" s="12"/>
      <c r="Q361" s="12"/>
      <c r="R361" s="12"/>
      <c r="S361" s="44"/>
      <c r="T361" s="12"/>
      <c r="U361" s="12"/>
    </row>
    <row r="362" spans="6:21" x14ac:dyDescent="0.2">
      <c r="F362" s="163">
        <f t="shared" si="100"/>
        <v>15.900000000000091</v>
      </c>
      <c r="G362" s="46">
        <f t="shared" si="96"/>
        <v>-0.28531695488844205</v>
      </c>
      <c r="H362" s="46">
        <f t="shared" si="101"/>
        <v>-0.9858069405628348</v>
      </c>
      <c r="I362" s="46">
        <f t="shared" si="102"/>
        <v>-1.2711238954512769</v>
      </c>
      <c r="J362" s="46">
        <f t="shared" si="97"/>
        <v>-1.0683354124801845E-2</v>
      </c>
      <c r="K362" s="46">
        <f t="shared" si="98"/>
        <v>-1.2818072495760788</v>
      </c>
      <c r="L362" s="46">
        <f t="shared" si="99"/>
        <v>0.18804265033108161</v>
      </c>
      <c r="M362" s="46">
        <f t="shared" si="103"/>
        <v>-1.0937645992449971</v>
      </c>
      <c r="O362" s="44"/>
      <c r="P362" s="12"/>
      <c r="Q362" s="12"/>
      <c r="R362" s="12"/>
      <c r="S362" s="44"/>
      <c r="T362" s="12"/>
      <c r="U362" s="12"/>
    </row>
    <row r="363" spans="6:21" x14ac:dyDescent="0.2">
      <c r="F363" s="163">
        <f t="shared" si="100"/>
        <v>15.950000000000092</v>
      </c>
      <c r="G363" s="46">
        <f t="shared" si="96"/>
        <v>-0.17633557568746186</v>
      </c>
      <c r="H363" s="46">
        <f t="shared" si="101"/>
        <v>-0.90544898651139016</v>
      </c>
      <c r="I363" s="46">
        <f t="shared" si="102"/>
        <v>-1.081784562198852</v>
      </c>
      <c r="J363" s="46">
        <f t="shared" si="97"/>
        <v>2.0648773667472819E-2</v>
      </c>
      <c r="K363" s="46">
        <f t="shared" si="98"/>
        <v>-1.0611357885313792</v>
      </c>
      <c r="L363" s="46">
        <f t="shared" si="99"/>
        <v>0.19387535133930917</v>
      </c>
      <c r="M363" s="46">
        <f t="shared" si="103"/>
        <v>-0.86726043719206991</v>
      </c>
      <c r="O363" s="44"/>
      <c r="P363" s="12"/>
      <c r="Q363" s="12"/>
      <c r="R363" s="12"/>
      <c r="S363" s="44"/>
      <c r="T363" s="12"/>
      <c r="U363" s="12"/>
    </row>
    <row r="364" spans="6:21" x14ac:dyDescent="0.2">
      <c r="F364" s="163">
        <f t="shared" si="100"/>
        <v>16.000000000000092</v>
      </c>
      <c r="G364" s="46">
        <f t="shared" ref="G364:G427" si="104">$J$41*SIN($J$40*F364+$J$42)</f>
        <v>3.4723474096054471E-13</v>
      </c>
      <c r="H364" s="46">
        <f t="shared" si="101"/>
        <v>-0.50155442882726675</v>
      </c>
      <c r="I364" s="46">
        <f t="shared" si="102"/>
        <v>-0.50155442882691947</v>
      </c>
      <c r="J364" s="46">
        <f t="shared" ref="J364:J427" si="105">$M$41*SIN($M$40*F364+$M$42)</f>
        <v>4.9948633869218356E-2</v>
      </c>
      <c r="K364" s="46">
        <f t="shared" ref="K364:K427" si="106">I364+J364</f>
        <v>-0.45160579495770115</v>
      </c>
      <c r="L364" s="46">
        <f t="shared" ref="L364:L427" si="107">$P$41*SIN($P$40*F364+$P$42)</f>
        <v>0.13292972773739661</v>
      </c>
      <c r="M364" s="46">
        <f t="shared" si="103"/>
        <v>-0.3186760672203045</v>
      </c>
      <c r="O364" s="44"/>
      <c r="P364" s="12"/>
      <c r="Q364" s="12"/>
      <c r="R364" s="12"/>
      <c r="S364" s="44"/>
      <c r="T364" s="12"/>
      <c r="U364" s="12"/>
    </row>
    <row r="365" spans="6:21" x14ac:dyDescent="0.2">
      <c r="F365" s="163">
        <f t="shared" ref="F365:F428" si="108">F364+$G$38</f>
        <v>16.050000000000093</v>
      </c>
      <c r="G365" s="46">
        <f t="shared" si="104"/>
        <v>0.17633557568802372</v>
      </c>
      <c r="H365" s="46">
        <f t="shared" ref="H365:H428" si="109">$G$41*SIN($G$40*F365+$G$42)</f>
        <v>8.1556428015731486E-2</v>
      </c>
      <c r="I365" s="46">
        <f t="shared" ref="I365:I428" si="110">G365+H365</f>
        <v>0.2578920037037552</v>
      </c>
      <c r="J365" s="46">
        <f t="shared" si="105"/>
        <v>7.4332512548852953E-2</v>
      </c>
      <c r="K365" s="46">
        <f t="shared" si="106"/>
        <v>0.33222451625260818</v>
      </c>
      <c r="L365" s="46">
        <f t="shared" si="107"/>
        <v>2.6197858241596657E-2</v>
      </c>
      <c r="M365" s="46">
        <f t="shared" si="103"/>
        <v>0.35842237449420478</v>
      </c>
      <c r="O365" s="44"/>
      <c r="P365" s="12"/>
      <c r="Q365" s="12"/>
      <c r="R365" s="12"/>
      <c r="S365" s="44"/>
      <c r="T365" s="12"/>
      <c r="U365" s="12"/>
    </row>
    <row r="366" spans="6:21" x14ac:dyDescent="0.2">
      <c r="F366" s="163">
        <f t="shared" si="108"/>
        <v>16.100000000000094</v>
      </c>
      <c r="G366" s="46">
        <f t="shared" si="104"/>
        <v>0.28531695488865405</v>
      </c>
      <c r="H366" s="46">
        <f t="shared" si="109"/>
        <v>0.63552540042602468</v>
      </c>
      <c r="I366" s="46">
        <f t="shared" si="110"/>
        <v>0.92084235531467873</v>
      </c>
      <c r="J366" s="46">
        <f t="shared" si="105"/>
        <v>9.1400530315474543E-2</v>
      </c>
      <c r="K366" s="46">
        <f t="shared" si="106"/>
        <v>1.0122428856301533</v>
      </c>
      <c r="L366" s="46">
        <f t="shared" si="107"/>
        <v>-8.9557587844323869E-2</v>
      </c>
      <c r="M366" s="46">
        <f t="shared" ref="M366:M429" si="111">I366+L366+J366</f>
        <v>0.92268529778582942</v>
      </c>
      <c r="O366" s="44"/>
      <c r="P366" s="12"/>
      <c r="Q366" s="12"/>
      <c r="R366" s="12"/>
      <c r="S366" s="44"/>
      <c r="T366" s="12"/>
      <c r="U366" s="12"/>
    </row>
    <row r="367" spans="6:21" x14ac:dyDescent="0.2">
      <c r="F367" s="163">
        <f t="shared" si="108"/>
        <v>16.150000000000095</v>
      </c>
      <c r="G367" s="46">
        <f t="shared" si="104"/>
        <v>0.28531695488843778</v>
      </c>
      <c r="H367" s="46">
        <f t="shared" si="109"/>
        <v>0.96240733354504315</v>
      </c>
      <c r="I367" s="46">
        <f t="shared" si="110"/>
        <v>1.2477242884334809</v>
      </c>
      <c r="J367" s="46">
        <f t="shared" si="105"/>
        <v>9.9472840225129824E-2</v>
      </c>
      <c r="K367" s="46">
        <f t="shared" si="106"/>
        <v>1.3471971286586109</v>
      </c>
      <c r="L367" s="46">
        <f t="shared" si="107"/>
        <v>-0.17446586521563259</v>
      </c>
      <c r="M367" s="46">
        <f t="shared" si="111"/>
        <v>1.1727312634429783</v>
      </c>
      <c r="O367" s="44"/>
      <c r="P367" s="12"/>
      <c r="Q367" s="12"/>
      <c r="R367" s="12"/>
      <c r="S367" s="44"/>
      <c r="T367" s="12"/>
      <c r="U367" s="12"/>
    </row>
    <row r="368" spans="6:21" x14ac:dyDescent="0.2">
      <c r="F368" s="163">
        <f t="shared" si="108"/>
        <v>16.200000000000095</v>
      </c>
      <c r="G368" s="46">
        <f t="shared" si="104"/>
        <v>0.1763355756874507</v>
      </c>
      <c r="H368" s="46">
        <f t="shared" si="109"/>
        <v>0.94540020759509702</v>
      </c>
      <c r="I368" s="46">
        <f t="shared" si="110"/>
        <v>1.1217357832825476</v>
      </c>
      <c r="J368" s="46">
        <f t="shared" si="105"/>
        <v>9.7754959560623966E-2</v>
      </c>
      <c r="K368" s="46">
        <f t="shared" si="106"/>
        <v>1.2194907428431716</v>
      </c>
      <c r="L368" s="46">
        <f t="shared" si="107"/>
        <v>-0.19928121122524189</v>
      </c>
      <c r="M368" s="46">
        <f t="shared" si="111"/>
        <v>1.0202095316179296</v>
      </c>
      <c r="O368" s="44"/>
      <c r="P368" s="12"/>
      <c r="Q368" s="12"/>
      <c r="R368" s="12"/>
      <c r="S368" s="44"/>
      <c r="T368" s="12"/>
      <c r="U368" s="12"/>
    </row>
    <row r="369" spans="6:21" x14ac:dyDescent="0.2">
      <c r="F369" s="163">
        <f t="shared" si="108"/>
        <v>16.250000000000096</v>
      </c>
      <c r="G369" s="46">
        <f t="shared" si="104"/>
        <v>-3.6105356985421943E-13</v>
      </c>
      <c r="H369" s="46">
        <f t="shared" si="109"/>
        <v>0.59058103834335851</v>
      </c>
      <c r="I369" s="46">
        <f t="shared" si="110"/>
        <v>0.59058103834299747</v>
      </c>
      <c r="J369" s="46">
        <f t="shared" si="105"/>
        <v>8.6415963408695548E-2</v>
      </c>
      <c r="K369" s="46">
        <f t="shared" si="106"/>
        <v>0.67699700175169297</v>
      </c>
      <c r="L369" s="46">
        <f t="shared" si="107"/>
        <v>-0.1554562410730983</v>
      </c>
      <c r="M369" s="46">
        <f t="shared" si="111"/>
        <v>0.52154076067859467</v>
      </c>
      <c r="O369" s="44"/>
      <c r="P369" s="12"/>
      <c r="Q369" s="12"/>
      <c r="R369" s="12"/>
      <c r="S369" s="44"/>
      <c r="T369" s="12"/>
      <c r="U369" s="12"/>
    </row>
    <row r="370" spans="6:21" x14ac:dyDescent="0.2">
      <c r="F370" s="163">
        <f t="shared" si="108"/>
        <v>16.300000000000097</v>
      </c>
      <c r="G370" s="46">
        <f t="shared" si="104"/>
        <v>-0.1763355756880349</v>
      </c>
      <c r="H370" s="46">
        <f t="shared" si="109"/>
        <v>2.4734427278816931E-2</v>
      </c>
      <c r="I370" s="46">
        <f t="shared" si="110"/>
        <v>-0.15160114840921796</v>
      </c>
      <c r="J370" s="46">
        <f t="shared" si="105"/>
        <v>6.657184416481475E-2</v>
      </c>
      <c r="K370" s="46">
        <f t="shared" si="106"/>
        <v>-8.5029304244403206E-2</v>
      </c>
      <c r="L370" s="46">
        <f t="shared" si="107"/>
        <v>-5.8086004556056385E-2</v>
      </c>
      <c r="M370" s="46">
        <f t="shared" si="111"/>
        <v>-0.14311530880045958</v>
      </c>
      <c r="O370" s="44"/>
      <c r="P370" s="12"/>
      <c r="Q370" s="12"/>
      <c r="R370" s="12"/>
      <c r="S370" s="44"/>
      <c r="T370" s="12"/>
      <c r="U370" s="12"/>
    </row>
    <row r="371" spans="6:21" x14ac:dyDescent="0.2">
      <c r="F371" s="163">
        <f t="shared" si="108"/>
        <v>16.350000000000097</v>
      </c>
      <c r="G371" s="46">
        <f t="shared" si="104"/>
        <v>-0.28531695488865827</v>
      </c>
      <c r="H371" s="46">
        <f t="shared" si="109"/>
        <v>-0.5499503322775573</v>
      </c>
      <c r="I371" s="46">
        <f t="shared" si="110"/>
        <v>-0.83526728716621557</v>
      </c>
      <c r="J371" s="46">
        <f t="shared" si="105"/>
        <v>4.0175674735456794E-2</v>
      </c>
      <c r="K371" s="46">
        <f t="shared" si="106"/>
        <v>-0.79509161243075877</v>
      </c>
      <c r="L371" s="46">
        <f t="shared" si="107"/>
        <v>5.9291344988787686E-2</v>
      </c>
      <c r="M371" s="46">
        <f t="shared" si="111"/>
        <v>-0.73580026744197113</v>
      </c>
      <c r="O371" s="44"/>
      <c r="P371" s="12"/>
      <c r="Q371" s="12"/>
      <c r="R371" s="12"/>
      <c r="S371" s="44"/>
      <c r="T371" s="12"/>
      <c r="U371" s="12"/>
    </row>
    <row r="372" spans="6:21" x14ac:dyDescent="0.2">
      <c r="F372" s="163">
        <f t="shared" si="108"/>
        <v>16.400000000000098</v>
      </c>
      <c r="G372" s="46">
        <f t="shared" si="104"/>
        <v>-0.2853169548884335</v>
      </c>
      <c r="H372" s="46">
        <f t="shared" si="109"/>
        <v>-0.92812588444360045</v>
      </c>
      <c r="I372" s="46">
        <f t="shared" si="110"/>
        <v>-1.213442839332034</v>
      </c>
      <c r="J372" s="46">
        <f t="shared" si="105"/>
        <v>9.8253856568023545E-3</v>
      </c>
      <c r="K372" s="46">
        <f t="shared" si="106"/>
        <v>-1.2036174536752315</v>
      </c>
      <c r="L372" s="46">
        <f t="shared" si="107"/>
        <v>0.15624641467762468</v>
      </c>
      <c r="M372" s="46">
        <f t="shared" si="111"/>
        <v>-1.047371038997607</v>
      </c>
      <c r="O372" s="44"/>
      <c r="P372" s="12"/>
      <c r="Q372" s="12"/>
      <c r="R372" s="12"/>
      <c r="S372" s="44"/>
      <c r="T372" s="12"/>
      <c r="U372" s="12"/>
    </row>
    <row r="373" spans="6:21" x14ac:dyDescent="0.2">
      <c r="F373" s="163">
        <f t="shared" si="108"/>
        <v>16.450000000000099</v>
      </c>
      <c r="G373" s="46">
        <f t="shared" si="104"/>
        <v>-0.17633557568743952</v>
      </c>
      <c r="H373" s="46">
        <f t="shared" si="109"/>
        <v>-0.97466188444288659</v>
      </c>
      <c r="I373" s="46">
        <f t="shared" si="110"/>
        <v>-1.1509974601303261</v>
      </c>
      <c r="J373" s="46">
        <f t="shared" si="105"/>
        <v>-2.1491925151875618E-2</v>
      </c>
      <c r="K373" s="46">
        <f t="shared" si="106"/>
        <v>-1.1724893852822018</v>
      </c>
      <c r="L373" s="46">
        <f t="shared" si="107"/>
        <v>0.19938405101851517</v>
      </c>
      <c r="M373" s="46">
        <f t="shared" si="111"/>
        <v>-0.97310533426368651</v>
      </c>
      <c r="O373" s="44"/>
      <c r="P373" s="12"/>
      <c r="Q373" s="12"/>
      <c r="R373" s="12"/>
      <c r="S373" s="44"/>
      <c r="T373" s="12"/>
      <c r="U373" s="12"/>
    </row>
    <row r="374" spans="6:21" x14ac:dyDescent="0.2">
      <c r="F374" s="163">
        <f t="shared" si="108"/>
        <v>16.500000000000099</v>
      </c>
      <c r="G374" s="46">
        <f t="shared" si="104"/>
        <v>3.7487239874789414E-13</v>
      </c>
      <c r="H374" s="46">
        <f t="shared" si="109"/>
        <v>-0.67293000797366664</v>
      </c>
      <c r="I374" s="46">
        <f t="shared" si="110"/>
        <v>-0.67293000797329172</v>
      </c>
      <c r="J374" s="46">
        <f t="shared" si="105"/>
        <v>-5.0693984776749072E-2</v>
      </c>
      <c r="K374" s="46">
        <f t="shared" si="106"/>
        <v>-0.72362399275004075</v>
      </c>
      <c r="L374" s="46">
        <f t="shared" si="107"/>
        <v>0.17384594911305018</v>
      </c>
      <c r="M374" s="46">
        <f t="shared" si="111"/>
        <v>-0.54977804363699057</v>
      </c>
      <c r="O374" s="44"/>
      <c r="P374" s="12"/>
      <c r="Q374" s="12"/>
      <c r="R374" s="12"/>
      <c r="S374" s="44"/>
      <c r="T374" s="12"/>
      <c r="U374" s="12"/>
    </row>
    <row r="375" spans="6:21" x14ac:dyDescent="0.2">
      <c r="F375" s="163">
        <f t="shared" si="108"/>
        <v>16.5500000000001</v>
      </c>
      <c r="G375" s="46">
        <f t="shared" si="104"/>
        <v>0.17633557568804606</v>
      </c>
      <c r="H375" s="46">
        <f t="shared" si="109"/>
        <v>-0.13074561291344475</v>
      </c>
      <c r="I375" s="46">
        <f t="shared" si="110"/>
        <v>4.5589962774601311E-2</v>
      </c>
      <c r="J375" s="46">
        <f t="shared" si="105"/>
        <v>-7.4906704891414128E-2</v>
      </c>
      <c r="K375" s="46">
        <f t="shared" si="106"/>
        <v>-2.9316742116812816E-2</v>
      </c>
      <c r="L375" s="46">
        <f t="shared" si="107"/>
        <v>8.8428439424016805E-2</v>
      </c>
      <c r="M375" s="46">
        <f t="shared" si="111"/>
        <v>5.9111697307203975E-2</v>
      </c>
      <c r="O375" s="44"/>
      <c r="P375" s="12"/>
      <c r="Q375" s="12"/>
      <c r="R375" s="12"/>
      <c r="S375" s="44"/>
      <c r="T375" s="12"/>
      <c r="U375" s="12"/>
    </row>
    <row r="376" spans="6:21" x14ac:dyDescent="0.2">
      <c r="F376" s="163">
        <f t="shared" si="108"/>
        <v>16.600000000000101</v>
      </c>
      <c r="G376" s="46">
        <f t="shared" si="104"/>
        <v>0.28531695488866254</v>
      </c>
      <c r="H376" s="46">
        <f t="shared" si="109"/>
        <v>0.45815703151480713</v>
      </c>
      <c r="I376" s="46">
        <f t="shared" si="110"/>
        <v>0.74347398640346962</v>
      </c>
      <c r="J376" s="46">
        <f t="shared" si="105"/>
        <v>-9.1747051657638024E-2</v>
      </c>
      <c r="K376" s="46">
        <f t="shared" si="106"/>
        <v>0.65172693474583165</v>
      </c>
      <c r="L376" s="46">
        <f t="shared" si="107"/>
        <v>-2.7447315688336728E-2</v>
      </c>
      <c r="M376" s="46">
        <f t="shared" si="111"/>
        <v>0.62427961905749485</v>
      </c>
      <c r="O376" s="44"/>
      <c r="P376" s="12"/>
      <c r="Q376" s="12"/>
      <c r="R376" s="12"/>
      <c r="S376" s="44"/>
      <c r="T376" s="12"/>
      <c r="U376" s="12"/>
    </row>
    <row r="377" spans="6:21" x14ac:dyDescent="0.2">
      <c r="F377" s="163">
        <f t="shared" si="108"/>
        <v>16.650000000000102</v>
      </c>
      <c r="G377" s="46">
        <f t="shared" si="104"/>
        <v>0.28531695488842923</v>
      </c>
      <c r="H377" s="46">
        <f t="shared" si="109"/>
        <v>0.88335021012562509</v>
      </c>
      <c r="I377" s="46">
        <f t="shared" si="110"/>
        <v>1.1686671650140543</v>
      </c>
      <c r="J377" s="46">
        <f t="shared" si="105"/>
        <v>-9.9557585679872967E-2</v>
      </c>
      <c r="K377" s="46">
        <f t="shared" si="106"/>
        <v>1.0691095793341814</v>
      </c>
      <c r="L377" s="46">
        <f t="shared" si="107"/>
        <v>-0.1338691317411296</v>
      </c>
      <c r="M377" s="46">
        <f t="shared" si="111"/>
        <v>0.9352404475930518</v>
      </c>
      <c r="O377" s="44"/>
      <c r="P377" s="12"/>
      <c r="Q377" s="12"/>
      <c r="R377" s="12"/>
      <c r="S377" s="44"/>
      <c r="T377" s="12"/>
      <c r="U377" s="12"/>
    </row>
    <row r="378" spans="6:21" x14ac:dyDescent="0.2">
      <c r="F378" s="163">
        <f t="shared" si="108"/>
        <v>16.700000000000102</v>
      </c>
      <c r="G378" s="46">
        <f t="shared" si="104"/>
        <v>0.17633557568743521</v>
      </c>
      <c r="H378" s="46">
        <f t="shared" si="109"/>
        <v>0.99290315824325737</v>
      </c>
      <c r="I378" s="46">
        <f t="shared" si="110"/>
        <v>1.1692387339306927</v>
      </c>
      <c r="J378" s="46">
        <f t="shared" si="105"/>
        <v>-9.7569588417554351E-2</v>
      </c>
      <c r="K378" s="46">
        <f t="shared" si="106"/>
        <v>1.0716691455131384</v>
      </c>
      <c r="L378" s="46">
        <f t="shared" si="107"/>
        <v>-0.19418113407633811</v>
      </c>
      <c r="M378" s="46">
        <f t="shared" si="111"/>
        <v>0.87748801143680022</v>
      </c>
      <c r="O378" s="44"/>
      <c r="P378" s="12"/>
      <c r="Q378" s="12"/>
      <c r="R378" s="12"/>
      <c r="S378" s="44"/>
      <c r="T378" s="12"/>
      <c r="U378" s="12"/>
    </row>
    <row r="379" spans="6:21" x14ac:dyDescent="0.2">
      <c r="F379" s="163">
        <f t="shared" si="108"/>
        <v>16.750000000000103</v>
      </c>
      <c r="G379" s="46">
        <f t="shared" si="104"/>
        <v>-3.8869122764156881E-13</v>
      </c>
      <c r="H379" s="46">
        <f t="shared" si="109"/>
        <v>0.74767022627292845</v>
      </c>
      <c r="I379" s="46">
        <f t="shared" si="110"/>
        <v>0.74767022627253976</v>
      </c>
      <c r="J379" s="46">
        <f t="shared" si="105"/>
        <v>-8.5978720032943323E-2</v>
      </c>
      <c r="K379" s="46">
        <f t="shared" si="106"/>
        <v>0.66169150623959649</v>
      </c>
      <c r="L379" s="46">
        <f t="shared" si="107"/>
        <v>-0.18760948815540179</v>
      </c>
      <c r="M379" s="46">
        <f t="shared" si="111"/>
        <v>0.47408201808419465</v>
      </c>
      <c r="O379" s="44"/>
      <c r="P379" s="12"/>
      <c r="Q379" s="12"/>
      <c r="R379" s="12"/>
      <c r="S379" s="44"/>
      <c r="T379" s="12"/>
      <c r="U379" s="12"/>
    </row>
    <row r="380" spans="6:21" x14ac:dyDescent="0.2">
      <c r="F380" s="163">
        <f t="shared" si="108"/>
        <v>16.800000000000104</v>
      </c>
      <c r="G380" s="46">
        <f t="shared" si="104"/>
        <v>-0.17633557568805724</v>
      </c>
      <c r="H380" s="46">
        <f t="shared" si="109"/>
        <v>0.23527847116707312</v>
      </c>
      <c r="I380" s="46">
        <f t="shared" si="110"/>
        <v>5.8942895479015878E-2</v>
      </c>
      <c r="J380" s="46">
        <f t="shared" si="105"/>
        <v>-6.5925762373109306E-2</v>
      </c>
      <c r="K380" s="46">
        <f t="shared" si="106"/>
        <v>-6.9828668940934285E-3</v>
      </c>
      <c r="L380" s="46">
        <f t="shared" si="107"/>
        <v>-0.11641772826207371</v>
      </c>
      <c r="M380" s="46">
        <f t="shared" si="111"/>
        <v>-0.12340059515616714</v>
      </c>
      <c r="O380" s="44"/>
      <c r="P380" s="12"/>
      <c r="Q380" s="12"/>
      <c r="R380" s="12"/>
      <c r="S380" s="44"/>
      <c r="T380" s="12"/>
      <c r="U380" s="12"/>
    </row>
    <row r="381" spans="6:21" x14ac:dyDescent="0.2">
      <c r="F381" s="163">
        <f t="shared" si="108"/>
        <v>16.850000000000104</v>
      </c>
      <c r="G381" s="46">
        <f t="shared" si="104"/>
        <v>-0.28531695488866682</v>
      </c>
      <c r="H381" s="46">
        <f t="shared" si="109"/>
        <v>-0.36118339567699681</v>
      </c>
      <c r="I381" s="46">
        <f t="shared" si="110"/>
        <v>-0.64650035056566368</v>
      </c>
      <c r="J381" s="46">
        <f t="shared" si="105"/>
        <v>-3.9384342376030626E-2</v>
      </c>
      <c r="K381" s="46">
        <f t="shared" si="106"/>
        <v>-0.6858846929416943</v>
      </c>
      <c r="L381" s="46">
        <f t="shared" si="107"/>
        <v>-5.1271069376504783E-3</v>
      </c>
      <c r="M381" s="46">
        <f t="shared" si="111"/>
        <v>-0.6910117998793448</v>
      </c>
      <c r="O381" s="44"/>
      <c r="P381" s="12"/>
      <c r="Q381" s="12"/>
      <c r="R381" s="12"/>
      <c r="S381" s="44"/>
      <c r="T381" s="12"/>
      <c r="U381" s="12"/>
    </row>
    <row r="382" spans="6:21" x14ac:dyDescent="0.2">
      <c r="F382" s="163">
        <f t="shared" si="108"/>
        <v>16.900000000000105</v>
      </c>
      <c r="G382" s="46">
        <f t="shared" si="104"/>
        <v>-0.28531695488842496</v>
      </c>
      <c r="H382" s="46">
        <f t="shared" si="109"/>
        <v>-0.82858658459811418</v>
      </c>
      <c r="I382" s="46">
        <f t="shared" si="110"/>
        <v>-1.1139035394865391</v>
      </c>
      <c r="J382" s="46">
        <f t="shared" si="105"/>
        <v>-8.9666862462881875E-3</v>
      </c>
      <c r="K382" s="46">
        <f t="shared" si="106"/>
        <v>-1.1228702257328274</v>
      </c>
      <c r="L382" s="46">
        <f t="shared" si="107"/>
        <v>0.10792949241867421</v>
      </c>
      <c r="M382" s="46">
        <f t="shared" si="111"/>
        <v>-1.0149407333141531</v>
      </c>
      <c r="O382" s="44"/>
      <c r="P382" s="12"/>
      <c r="Q382" s="12"/>
      <c r="R382" s="12"/>
      <c r="S382" s="44"/>
      <c r="T382" s="12"/>
      <c r="U382" s="12"/>
    </row>
    <row r="383" spans="6:21" x14ac:dyDescent="0.2">
      <c r="F383" s="163">
        <f t="shared" si="108"/>
        <v>16.950000000000106</v>
      </c>
      <c r="G383" s="46">
        <f t="shared" si="104"/>
        <v>-0.17633557568742406</v>
      </c>
      <c r="H383" s="46">
        <f t="shared" si="109"/>
        <v>-0.99991777676392568</v>
      </c>
      <c r="I383" s="46">
        <f t="shared" si="110"/>
        <v>-1.1762533524513497</v>
      </c>
      <c r="J383" s="46">
        <f t="shared" si="105"/>
        <v>2.2333477781804466E-2</v>
      </c>
      <c r="K383" s="46">
        <f t="shared" si="106"/>
        <v>-1.1539198746695452</v>
      </c>
      <c r="L383" s="46">
        <f t="shared" si="107"/>
        <v>0.1838109138580965</v>
      </c>
      <c r="M383" s="46">
        <f t="shared" si="111"/>
        <v>-0.9701089608114486</v>
      </c>
      <c r="O383" s="44"/>
      <c r="P383" s="12"/>
      <c r="Q383" s="12"/>
      <c r="R383" s="12"/>
      <c r="S383" s="44"/>
      <c r="T383" s="12"/>
      <c r="U383" s="12"/>
    </row>
    <row r="384" spans="6:21" x14ac:dyDescent="0.2">
      <c r="F384" s="163">
        <f t="shared" si="108"/>
        <v>17.000000000000107</v>
      </c>
      <c r="G384" s="46">
        <f t="shared" si="104"/>
        <v>4.0251005653524352E-13</v>
      </c>
      <c r="H384" s="46">
        <f t="shared" si="109"/>
        <v>-0.81395661317526968</v>
      </c>
      <c r="I384" s="46">
        <f t="shared" si="110"/>
        <v>-0.81395661317486723</v>
      </c>
      <c r="J384" s="46">
        <f t="shared" si="105"/>
        <v>5.1435564393258165E-2</v>
      </c>
      <c r="K384" s="46">
        <f t="shared" si="106"/>
        <v>-0.76252104878160909</v>
      </c>
      <c r="L384" s="46">
        <f t="shared" si="107"/>
        <v>0.19638060026927262</v>
      </c>
      <c r="M384" s="46">
        <f t="shared" si="111"/>
        <v>-0.56614044851233647</v>
      </c>
      <c r="O384" s="44"/>
      <c r="P384" s="12"/>
      <c r="Q384" s="12"/>
      <c r="R384" s="12"/>
      <c r="S384" s="44"/>
      <c r="T384" s="12"/>
      <c r="U384" s="12"/>
    </row>
    <row r="385" spans="6:21" x14ac:dyDescent="0.2">
      <c r="F385" s="163">
        <f t="shared" si="108"/>
        <v>17.050000000000107</v>
      </c>
      <c r="G385" s="46">
        <f t="shared" si="104"/>
        <v>0.17633557568806843</v>
      </c>
      <c r="H385" s="46">
        <f t="shared" si="109"/>
        <v>-0.33715105961636987</v>
      </c>
      <c r="I385" s="46">
        <f t="shared" si="110"/>
        <v>-0.16081548392830144</v>
      </c>
      <c r="J385" s="46">
        <f t="shared" si="105"/>
        <v>7.5475324679659256E-2</v>
      </c>
      <c r="K385" s="46">
        <f t="shared" si="106"/>
        <v>-8.5340159248642189E-2</v>
      </c>
      <c r="L385" s="46">
        <f t="shared" si="107"/>
        <v>0.14130905543922526</v>
      </c>
      <c r="M385" s="46">
        <f t="shared" si="111"/>
        <v>5.5968896190583067E-2</v>
      </c>
      <c r="O385" s="44"/>
      <c r="P385" s="12"/>
      <c r="Q385" s="12"/>
      <c r="R385" s="12"/>
      <c r="S385" s="44"/>
      <c r="T385" s="12"/>
      <c r="U385" s="12"/>
    </row>
    <row r="386" spans="6:21" x14ac:dyDescent="0.2">
      <c r="F386" s="163">
        <f t="shared" si="108"/>
        <v>17.100000000000108</v>
      </c>
      <c r="G386" s="46">
        <f t="shared" si="104"/>
        <v>0.28531695488867109</v>
      </c>
      <c r="H386" s="46">
        <f t="shared" si="109"/>
        <v>0.26012589582651685</v>
      </c>
      <c r="I386" s="46">
        <f t="shared" si="110"/>
        <v>0.54544285071518794</v>
      </c>
      <c r="J386" s="46">
        <f t="shared" si="105"/>
        <v>9.2086747637113983E-2</v>
      </c>
      <c r="K386" s="46">
        <f t="shared" si="106"/>
        <v>0.63752959835230194</v>
      </c>
      <c r="L386" s="46">
        <f t="shared" si="107"/>
        <v>3.7565093464422473E-2</v>
      </c>
      <c r="M386" s="46">
        <f t="shared" si="111"/>
        <v>0.67509469181672443</v>
      </c>
      <c r="O386" s="44"/>
      <c r="P386" s="12"/>
      <c r="Q386" s="12"/>
      <c r="R386" s="12"/>
      <c r="S386" s="44"/>
      <c r="T386" s="12"/>
      <c r="U386" s="12"/>
    </row>
    <row r="387" spans="6:21" x14ac:dyDescent="0.2">
      <c r="F387" s="163">
        <f t="shared" si="108"/>
        <v>17.150000000000109</v>
      </c>
      <c r="G387" s="46">
        <f t="shared" si="104"/>
        <v>0.28531695488842068</v>
      </c>
      <c r="H387" s="46">
        <f t="shared" si="109"/>
        <v>0.7644542146191079</v>
      </c>
      <c r="I387" s="46">
        <f t="shared" si="110"/>
        <v>1.0497711695075287</v>
      </c>
      <c r="J387" s="46">
        <f t="shared" si="105"/>
        <v>9.9634924720804638E-2</v>
      </c>
      <c r="K387" s="46">
        <f t="shared" si="106"/>
        <v>1.1494060942283333</v>
      </c>
      <c r="L387" s="46">
        <f t="shared" si="107"/>
        <v>-7.9117769655101741E-2</v>
      </c>
      <c r="M387" s="46">
        <f t="shared" si="111"/>
        <v>1.0702883245732315</v>
      </c>
      <c r="O387" s="44"/>
      <c r="P387" s="12"/>
      <c r="Q387" s="12"/>
      <c r="R387" s="12"/>
      <c r="S387" s="44"/>
      <c r="T387" s="12"/>
      <c r="U387" s="12"/>
    </row>
    <row r="388" spans="6:21" x14ac:dyDescent="0.2">
      <c r="F388" s="163">
        <f t="shared" si="108"/>
        <v>17.200000000000109</v>
      </c>
      <c r="G388" s="46">
        <f t="shared" si="104"/>
        <v>0.17633557568741287</v>
      </c>
      <c r="H388" s="46">
        <f t="shared" si="109"/>
        <v>0.99562642642492172</v>
      </c>
      <c r="I388" s="46">
        <f t="shared" si="110"/>
        <v>1.1719620021123345</v>
      </c>
      <c r="J388" s="46">
        <f t="shared" si="105"/>
        <v>9.7376958754279541E-2</v>
      </c>
      <c r="K388" s="46">
        <f t="shared" si="106"/>
        <v>1.2693389608666141</v>
      </c>
      <c r="L388" s="46">
        <f t="shared" si="107"/>
        <v>-0.16854934957662895</v>
      </c>
      <c r="M388" s="46">
        <f t="shared" si="111"/>
        <v>1.1007896112899851</v>
      </c>
      <c r="O388" s="44"/>
      <c r="P388" s="12"/>
      <c r="Q388" s="12"/>
      <c r="R388" s="12"/>
      <c r="S388" s="44"/>
      <c r="T388" s="12"/>
      <c r="U388" s="12"/>
    </row>
    <row r="389" spans="6:21" x14ac:dyDescent="0.2">
      <c r="F389" s="163">
        <f t="shared" si="108"/>
        <v>17.25000000000011</v>
      </c>
      <c r="G389" s="46">
        <f t="shared" si="104"/>
        <v>-4.1632888542891819E-13</v>
      </c>
      <c r="H389" s="46">
        <f t="shared" si="109"/>
        <v>0.87103967522877512</v>
      </c>
      <c r="I389" s="46">
        <f t="shared" si="110"/>
        <v>0.87103967522835879</v>
      </c>
      <c r="J389" s="46">
        <f t="shared" si="105"/>
        <v>8.5535080419524262E-2</v>
      </c>
      <c r="K389" s="46">
        <f t="shared" si="106"/>
        <v>0.95657475564788308</v>
      </c>
      <c r="L389" s="46">
        <f t="shared" si="107"/>
        <v>-0.19992587968856229</v>
      </c>
      <c r="M389" s="46">
        <f t="shared" si="111"/>
        <v>0.75664887595932084</v>
      </c>
      <c r="O389" s="44"/>
      <c r="P389" s="12"/>
      <c r="Q389" s="12"/>
      <c r="R389" s="12"/>
      <c r="S389" s="44"/>
      <c r="T389" s="12"/>
      <c r="U389" s="12"/>
    </row>
    <row r="390" spans="6:21" x14ac:dyDescent="0.2">
      <c r="F390" s="163">
        <f t="shared" si="108"/>
        <v>17.300000000000111</v>
      </c>
      <c r="G390" s="46">
        <f t="shared" si="104"/>
        <v>-0.17633557568807959</v>
      </c>
      <c r="H390" s="46">
        <f t="shared" si="109"/>
        <v>0.43521151523871338</v>
      </c>
      <c r="I390" s="46">
        <f t="shared" si="110"/>
        <v>0.25887593955063382</v>
      </c>
      <c r="J390" s="46">
        <f t="shared" si="105"/>
        <v>6.5274776148722666E-2</v>
      </c>
      <c r="K390" s="46">
        <f t="shared" si="106"/>
        <v>0.3241507156993565</v>
      </c>
      <c r="L390" s="46">
        <f t="shared" si="107"/>
        <v>-0.16244004437042936</v>
      </c>
      <c r="M390" s="46">
        <f t="shared" si="111"/>
        <v>0.16171067132892714</v>
      </c>
      <c r="O390" s="44"/>
      <c r="P390" s="12"/>
      <c r="Q390" s="12"/>
      <c r="R390" s="12"/>
      <c r="S390" s="44"/>
      <c r="T390" s="12"/>
      <c r="U390" s="12"/>
    </row>
    <row r="391" spans="6:21" x14ac:dyDescent="0.2">
      <c r="F391" s="163">
        <f t="shared" si="108"/>
        <v>17.350000000000112</v>
      </c>
      <c r="G391" s="46">
        <f t="shared" si="104"/>
        <v>-0.28531695488867537</v>
      </c>
      <c r="H391" s="46">
        <f t="shared" si="109"/>
        <v>-0.15612717886183877</v>
      </c>
      <c r="I391" s="46">
        <f t="shared" si="110"/>
        <v>-0.44144413375051417</v>
      </c>
      <c r="J391" s="46">
        <f t="shared" si="105"/>
        <v>3.8590080086802148E-2</v>
      </c>
      <c r="K391" s="46">
        <f t="shared" si="106"/>
        <v>-0.40285405366371202</v>
      </c>
      <c r="L391" s="46">
        <f t="shared" si="107"/>
        <v>-6.9003445132495622E-2</v>
      </c>
      <c r="M391" s="46">
        <f t="shared" si="111"/>
        <v>-0.4718574987962077</v>
      </c>
      <c r="O391" s="44"/>
      <c r="P391" s="12"/>
      <c r="Q391" s="12"/>
      <c r="R391" s="12"/>
      <c r="S391" s="44"/>
      <c r="T391" s="12"/>
      <c r="U391" s="12"/>
    </row>
    <row r="392" spans="6:21" x14ac:dyDescent="0.2">
      <c r="F392" s="163">
        <f t="shared" si="108"/>
        <v>17.400000000000112</v>
      </c>
      <c r="G392" s="46">
        <f t="shared" si="104"/>
        <v>-0.28531695488841641</v>
      </c>
      <c r="H392" s="46">
        <f t="shared" si="109"/>
        <v>-0.6916782383896749</v>
      </c>
      <c r="I392" s="46">
        <f t="shared" si="110"/>
        <v>-0.97699519327809137</v>
      </c>
      <c r="J392" s="46">
        <f t="shared" si="105"/>
        <v>8.1073197747103653E-3</v>
      </c>
      <c r="K392" s="46">
        <f t="shared" si="106"/>
        <v>-0.96888787350338101</v>
      </c>
      <c r="L392" s="46">
        <f t="shared" si="107"/>
        <v>4.8200664655096648E-2</v>
      </c>
      <c r="M392" s="46">
        <f t="shared" si="111"/>
        <v>-0.92068720884828437</v>
      </c>
      <c r="O392" s="44"/>
      <c r="P392" s="12"/>
      <c r="Q392" s="12"/>
      <c r="R392" s="12"/>
      <c r="S392" s="44"/>
      <c r="T392" s="12"/>
      <c r="U392" s="12"/>
    </row>
    <row r="393" spans="6:21" x14ac:dyDescent="0.2">
      <c r="F393" s="163">
        <f t="shared" si="108"/>
        <v>17.450000000000113</v>
      </c>
      <c r="G393" s="46">
        <f t="shared" si="104"/>
        <v>-0.17633557568740169</v>
      </c>
      <c r="H393" s="46">
        <f t="shared" si="109"/>
        <v>-0.98007762908916862</v>
      </c>
      <c r="I393" s="46">
        <f t="shared" si="110"/>
        <v>-1.1564132047765703</v>
      </c>
      <c r="J393" s="46">
        <f t="shared" si="105"/>
        <v>-2.3173368951411914E-2</v>
      </c>
      <c r="K393" s="46">
        <f t="shared" si="106"/>
        <v>-1.1795865737279823</v>
      </c>
      <c r="L393" s="46">
        <f t="shared" si="107"/>
        <v>0.14880256271991418</v>
      </c>
      <c r="M393" s="46">
        <f t="shared" si="111"/>
        <v>-1.0307840110080682</v>
      </c>
      <c r="O393" s="44"/>
      <c r="P393" s="12"/>
      <c r="Q393" s="12"/>
      <c r="R393" s="12"/>
      <c r="S393" s="44"/>
      <c r="T393" s="12"/>
      <c r="U393" s="12"/>
    </row>
    <row r="394" spans="6:21" x14ac:dyDescent="0.2">
      <c r="F394" s="163">
        <f t="shared" si="108"/>
        <v>17.500000000000114</v>
      </c>
      <c r="G394" s="46">
        <f t="shared" si="104"/>
        <v>4.301477143225929E-13</v>
      </c>
      <c r="H394" s="46">
        <f t="shared" si="109"/>
        <v>-0.9182739800419133</v>
      </c>
      <c r="I394" s="46">
        <f t="shared" si="110"/>
        <v>-0.9182739800414832</v>
      </c>
      <c r="J394" s="46">
        <f t="shared" si="105"/>
        <v>-5.2173317550217008E-2</v>
      </c>
      <c r="K394" s="46">
        <f t="shared" si="106"/>
        <v>-0.97044729759170023</v>
      </c>
      <c r="L394" s="46">
        <f t="shared" si="107"/>
        <v>0.19815098391164332</v>
      </c>
      <c r="M394" s="46">
        <f t="shared" si="111"/>
        <v>-0.77229631368005691</v>
      </c>
      <c r="O394" s="44"/>
      <c r="P394" s="12"/>
      <c r="Q394" s="12"/>
      <c r="R394" s="12"/>
      <c r="S394" s="44"/>
      <c r="T394" s="12"/>
      <c r="U394" s="12"/>
    </row>
    <row r="395" spans="6:21" x14ac:dyDescent="0.2">
      <c r="F395" s="163">
        <f t="shared" si="108"/>
        <v>17.550000000000114</v>
      </c>
      <c r="G395" s="46">
        <f t="shared" si="104"/>
        <v>0.1763355756880908</v>
      </c>
      <c r="H395" s="46">
        <f t="shared" si="109"/>
        <v>-0.52835107841069551</v>
      </c>
      <c r="I395" s="46">
        <f t="shared" si="110"/>
        <v>-0.35201550272260473</v>
      </c>
      <c r="J395" s="46">
        <f t="shared" si="105"/>
        <v>-7.603832961210695E-2</v>
      </c>
      <c r="K395" s="46">
        <f t="shared" si="106"/>
        <v>-0.42805383233471167</v>
      </c>
      <c r="L395" s="46">
        <f t="shared" si="107"/>
        <v>0.17924838384635786</v>
      </c>
      <c r="M395" s="46">
        <f t="shared" si="111"/>
        <v>-0.24880544848835384</v>
      </c>
      <c r="O395" s="44"/>
      <c r="P395" s="12"/>
      <c r="Q395" s="12"/>
      <c r="R395" s="12"/>
      <c r="S395" s="44"/>
      <c r="T395" s="12"/>
      <c r="U395" s="12"/>
    </row>
    <row r="396" spans="6:21" x14ac:dyDescent="0.2">
      <c r="F396" s="163">
        <f t="shared" si="108"/>
        <v>17.600000000000115</v>
      </c>
      <c r="G396" s="46">
        <f t="shared" si="104"/>
        <v>0.28531695488867964</v>
      </c>
      <c r="H396" s="46">
        <f t="shared" si="109"/>
        <v>5.0363147724956293E-2</v>
      </c>
      <c r="I396" s="46">
        <f t="shared" si="110"/>
        <v>0.33568010261363596</v>
      </c>
      <c r="J396" s="46">
        <f t="shared" si="105"/>
        <v>-9.2419592982809537E-2</v>
      </c>
      <c r="K396" s="46">
        <f t="shared" si="106"/>
        <v>0.2432605096308264</v>
      </c>
      <c r="L396" s="46">
        <f t="shared" si="107"/>
        <v>9.8605564203669463E-2</v>
      </c>
      <c r="M396" s="46">
        <f t="shared" si="111"/>
        <v>0.34186607383449585</v>
      </c>
      <c r="O396" s="44"/>
      <c r="P396" s="12"/>
      <c r="Q396" s="12"/>
      <c r="R396" s="12"/>
      <c r="S396" s="44"/>
      <c r="T396" s="12"/>
      <c r="U396" s="12"/>
    </row>
    <row r="397" spans="6:21" x14ac:dyDescent="0.2">
      <c r="F397" s="163">
        <f t="shared" si="108"/>
        <v>17.650000000000116</v>
      </c>
      <c r="G397" s="46">
        <f t="shared" si="104"/>
        <v>0.28531695488841213</v>
      </c>
      <c r="H397" s="46">
        <f t="shared" si="109"/>
        <v>0.6110815264899182</v>
      </c>
      <c r="I397" s="46">
        <f t="shared" si="110"/>
        <v>0.89639848137833034</v>
      </c>
      <c r="J397" s="46">
        <f t="shared" si="105"/>
        <v>-9.970485159442119E-2</v>
      </c>
      <c r="K397" s="46">
        <f t="shared" si="106"/>
        <v>0.79669362978390912</v>
      </c>
      <c r="L397" s="46">
        <f t="shared" si="107"/>
        <v>-1.6000904398367426E-2</v>
      </c>
      <c r="M397" s="46">
        <f t="shared" si="111"/>
        <v>0.78069272538554169</v>
      </c>
      <c r="O397" s="44"/>
      <c r="P397" s="12"/>
      <c r="Q397" s="12"/>
      <c r="R397" s="12"/>
      <c r="S397" s="44"/>
      <c r="T397" s="12"/>
      <c r="U397" s="12"/>
    </row>
    <row r="398" spans="6:21" x14ac:dyDescent="0.2">
      <c r="F398" s="163">
        <f t="shared" si="108"/>
        <v>17.700000000000117</v>
      </c>
      <c r="G398" s="46">
        <f t="shared" si="104"/>
        <v>0.17633557568739053</v>
      </c>
      <c r="H398" s="46">
        <f t="shared" si="109"/>
        <v>0.95344719343070794</v>
      </c>
      <c r="I398" s="46">
        <f t="shared" si="110"/>
        <v>1.1297827691180984</v>
      </c>
      <c r="J398" s="46">
        <f t="shared" si="105"/>
        <v>-9.7177084901149069E-2</v>
      </c>
      <c r="K398" s="46">
        <f t="shared" si="106"/>
        <v>1.0326056842169493</v>
      </c>
      <c r="L398" s="46">
        <f t="shared" si="107"/>
        <v>-0.12509602985859383</v>
      </c>
      <c r="M398" s="46">
        <f t="shared" si="111"/>
        <v>0.9075096543583554</v>
      </c>
      <c r="O398" s="44"/>
      <c r="P398" s="12"/>
      <c r="Q398" s="12"/>
      <c r="R398" s="12"/>
      <c r="S398" s="44"/>
      <c r="T398" s="12"/>
      <c r="U398" s="12"/>
    </row>
    <row r="399" spans="6:21" x14ac:dyDescent="0.2">
      <c r="F399" s="163">
        <f t="shared" si="108"/>
        <v>17.750000000000117</v>
      </c>
      <c r="G399" s="46">
        <f t="shared" si="104"/>
        <v>-4.3544003038714639E-13</v>
      </c>
      <c r="H399" s="46">
        <f t="shared" si="109"/>
        <v>0.95512545412211614</v>
      </c>
      <c r="I399" s="46">
        <f t="shared" si="110"/>
        <v>0.95512545412168071</v>
      </c>
      <c r="J399" s="46">
        <f t="shared" si="105"/>
        <v>-8.5085077572237489E-2</v>
      </c>
      <c r="K399" s="46">
        <f t="shared" si="106"/>
        <v>0.87004037654944322</v>
      </c>
      <c r="L399" s="46">
        <f t="shared" si="107"/>
        <v>-0.19110314422494412</v>
      </c>
      <c r="M399" s="46">
        <f t="shared" si="111"/>
        <v>0.6789372323244991</v>
      </c>
      <c r="O399" s="44"/>
      <c r="P399" s="12"/>
      <c r="Q399" s="12"/>
      <c r="R399" s="12"/>
      <c r="S399" s="44"/>
      <c r="T399" s="12"/>
      <c r="U399" s="12"/>
    </row>
    <row r="400" spans="6:21" x14ac:dyDescent="0.2">
      <c r="F400" s="163">
        <f t="shared" si="108"/>
        <v>17.800000000000118</v>
      </c>
      <c r="G400" s="46">
        <f t="shared" si="104"/>
        <v>-0.17633557568810199</v>
      </c>
      <c r="H400" s="46">
        <f t="shared" si="109"/>
        <v>0.61551662954058961</v>
      </c>
      <c r="I400" s="46">
        <f t="shared" si="110"/>
        <v>0.43918105385248762</v>
      </c>
      <c r="J400" s="46">
        <f t="shared" si="105"/>
        <v>-6.4618933920644231E-2</v>
      </c>
      <c r="K400" s="46">
        <f t="shared" si="106"/>
        <v>0.37456211993184341</v>
      </c>
      <c r="L400" s="46">
        <f t="shared" si="107"/>
        <v>-0.1912867915496467</v>
      </c>
      <c r="M400" s="46">
        <f t="shared" si="111"/>
        <v>0.18327532838219668</v>
      </c>
      <c r="O400" s="44"/>
      <c r="P400" s="12"/>
      <c r="Q400" s="12"/>
      <c r="R400" s="12"/>
      <c r="S400" s="44"/>
      <c r="T400" s="12"/>
      <c r="U400" s="12"/>
    </row>
    <row r="401" spans="6:21" x14ac:dyDescent="0.2">
      <c r="F401" s="163">
        <f t="shared" si="108"/>
        <v>17.850000000000119</v>
      </c>
      <c r="G401" s="46">
        <f t="shared" si="104"/>
        <v>-0.28531695488868392</v>
      </c>
      <c r="H401" s="46">
        <f t="shared" si="109"/>
        <v>5.5970334413883778E-2</v>
      </c>
      <c r="I401" s="46">
        <f t="shared" si="110"/>
        <v>-0.22934662047480014</v>
      </c>
      <c r="J401" s="46">
        <f t="shared" si="105"/>
        <v>-3.7792946955535971E-2</v>
      </c>
      <c r="K401" s="46">
        <f t="shared" si="106"/>
        <v>-0.26713956743033612</v>
      </c>
      <c r="L401" s="46">
        <f t="shared" si="107"/>
        <v>-0.12558371644423208</v>
      </c>
      <c r="M401" s="46">
        <f t="shared" si="111"/>
        <v>-0.39272328387456817</v>
      </c>
      <c r="O401" s="44"/>
      <c r="P401" s="12"/>
      <c r="Q401" s="12"/>
      <c r="R401" s="12"/>
      <c r="S401" s="44"/>
      <c r="T401" s="12"/>
      <c r="U401" s="12"/>
    </row>
    <row r="402" spans="6:21" x14ac:dyDescent="0.2">
      <c r="F402" s="163">
        <f t="shared" si="108"/>
        <v>17.900000000000119</v>
      </c>
      <c r="G402" s="46">
        <f t="shared" si="104"/>
        <v>-0.28531695488840791</v>
      </c>
      <c r="H402" s="46">
        <f t="shared" si="109"/>
        <v>-0.52357537776469021</v>
      </c>
      <c r="I402" s="46">
        <f t="shared" si="110"/>
        <v>-0.80889233265309812</v>
      </c>
      <c r="J402" s="46">
        <f t="shared" si="105"/>
        <v>-7.2473501731489991E-3</v>
      </c>
      <c r="K402" s="46">
        <f t="shared" si="106"/>
        <v>-0.81613968282624716</v>
      </c>
      <c r="L402" s="46">
        <f t="shared" si="107"/>
        <v>-1.6624651732466886E-2</v>
      </c>
      <c r="M402" s="46">
        <f t="shared" si="111"/>
        <v>-0.83276433455871401</v>
      </c>
      <c r="O402" s="44"/>
      <c r="P402" s="12"/>
      <c r="Q402" s="12"/>
      <c r="R402" s="12"/>
      <c r="S402" s="44"/>
      <c r="T402" s="12"/>
      <c r="U402" s="12"/>
    </row>
    <row r="403" spans="6:21" x14ac:dyDescent="0.2">
      <c r="F403" s="163">
        <f t="shared" si="108"/>
        <v>17.95000000000012</v>
      </c>
      <c r="G403" s="46">
        <f t="shared" si="104"/>
        <v>-0.17633557568737931</v>
      </c>
      <c r="H403" s="46">
        <f t="shared" si="109"/>
        <v>-0.9160362270838579</v>
      </c>
      <c r="I403" s="46">
        <f t="shared" si="110"/>
        <v>-1.0923718027712372</v>
      </c>
      <c r="J403" s="46">
        <f t="shared" si="105"/>
        <v>2.4011536178451968E-2</v>
      </c>
      <c r="K403" s="46">
        <f t="shared" si="106"/>
        <v>-1.0683602665927854</v>
      </c>
      <c r="L403" s="46">
        <f t="shared" si="107"/>
        <v>9.8060599326619244E-2</v>
      </c>
      <c r="M403" s="46">
        <f t="shared" si="111"/>
        <v>-0.97029966726616601</v>
      </c>
      <c r="O403" s="44"/>
      <c r="P403" s="12"/>
      <c r="Q403" s="12"/>
      <c r="R403" s="12"/>
      <c r="S403" s="44"/>
      <c r="T403" s="12"/>
      <c r="U403" s="12"/>
    </row>
    <row r="404" spans="6:21" x14ac:dyDescent="0.2">
      <c r="F404" s="163">
        <f t="shared" si="108"/>
        <v>18.000000000000121</v>
      </c>
      <c r="G404" s="46">
        <f t="shared" si="104"/>
        <v>4.4925885928082106E-13</v>
      </c>
      <c r="H404" s="46">
        <f t="shared" si="109"/>
        <v>-0.981177421590541</v>
      </c>
      <c r="I404" s="46">
        <f t="shared" si="110"/>
        <v>-0.98117742159009169</v>
      </c>
      <c r="J404" s="46">
        <f t="shared" si="105"/>
        <v>5.2907189363761022E-2</v>
      </c>
      <c r="K404" s="46">
        <f t="shared" si="106"/>
        <v>-0.92827023222633065</v>
      </c>
      <c r="L404" s="46">
        <f t="shared" si="107"/>
        <v>0.17896990884356792</v>
      </c>
      <c r="M404" s="46">
        <f t="shared" si="111"/>
        <v>-0.74930032338276276</v>
      </c>
      <c r="O404" s="44"/>
      <c r="P404" s="12"/>
      <c r="Q404" s="12"/>
      <c r="R404" s="12"/>
      <c r="S404" s="44"/>
      <c r="T404" s="12"/>
      <c r="U404" s="12"/>
    </row>
    <row r="405" spans="6:21" x14ac:dyDescent="0.2">
      <c r="F405" s="163">
        <f t="shared" si="108"/>
        <v>18.050000000000122</v>
      </c>
      <c r="G405" s="46">
        <f t="shared" si="104"/>
        <v>0.17633557568811314</v>
      </c>
      <c r="H405" s="46">
        <f t="shared" si="109"/>
        <v>-0.69572259658476199</v>
      </c>
      <c r="I405" s="46">
        <f t="shared" si="110"/>
        <v>-0.5193870208966489</v>
      </c>
      <c r="J405" s="46">
        <f t="shared" si="105"/>
        <v>7.6595677804982318E-2</v>
      </c>
      <c r="K405" s="46">
        <f t="shared" si="106"/>
        <v>-0.44279134309166657</v>
      </c>
      <c r="L405" s="46">
        <f t="shared" si="107"/>
        <v>0.19823491656742021</v>
      </c>
      <c r="M405" s="46">
        <f t="shared" si="111"/>
        <v>-0.24455642652424636</v>
      </c>
      <c r="O405" s="44"/>
      <c r="P405" s="12"/>
      <c r="Q405" s="12"/>
      <c r="R405" s="12"/>
      <c r="S405" s="44"/>
      <c r="T405" s="12"/>
      <c r="U405" s="12"/>
    </row>
    <row r="406" spans="6:21" x14ac:dyDescent="0.2">
      <c r="F406" s="163">
        <f t="shared" si="108"/>
        <v>18.100000000000122</v>
      </c>
      <c r="G406" s="46">
        <f t="shared" si="104"/>
        <v>0.28531695488868819</v>
      </c>
      <c r="H406" s="46">
        <f t="shared" si="109"/>
        <v>-0.1616709656597547</v>
      </c>
      <c r="I406" s="46">
        <f t="shared" si="110"/>
        <v>0.12364598922893349</v>
      </c>
      <c r="J406" s="46">
        <f t="shared" si="105"/>
        <v>9.274556293327281E-2</v>
      </c>
      <c r="K406" s="46">
        <f t="shared" si="106"/>
        <v>0.21639155216220629</v>
      </c>
      <c r="L406" s="46">
        <f t="shared" si="107"/>
        <v>0.14921999331420246</v>
      </c>
      <c r="M406" s="46">
        <f t="shared" si="111"/>
        <v>0.36561154547640878</v>
      </c>
      <c r="O406" s="44"/>
      <c r="P406" s="12"/>
      <c r="Q406" s="12"/>
      <c r="R406" s="12"/>
      <c r="S406" s="44"/>
      <c r="T406" s="12"/>
      <c r="U406" s="12"/>
    </row>
    <row r="407" spans="6:21" x14ac:dyDescent="0.2">
      <c r="F407" s="163">
        <f t="shared" si="108"/>
        <v>18.150000000000123</v>
      </c>
      <c r="G407" s="46">
        <f t="shared" si="104"/>
        <v>0.28531695488840364</v>
      </c>
      <c r="H407" s="46">
        <f t="shared" si="109"/>
        <v>0.43014921536008105</v>
      </c>
      <c r="I407" s="46">
        <f t="shared" si="110"/>
        <v>0.71546617024848469</v>
      </c>
      <c r="J407" s="46">
        <f t="shared" si="105"/>
        <v>9.9767361098633989E-2</v>
      </c>
      <c r="K407" s="46">
        <f t="shared" si="106"/>
        <v>0.81523353134711862</v>
      </c>
      <c r="L407" s="46">
        <f t="shared" si="107"/>
        <v>4.8807813612339428E-2</v>
      </c>
      <c r="M407" s="46">
        <f t="shared" si="111"/>
        <v>0.86404134495945817</v>
      </c>
      <c r="O407" s="44"/>
      <c r="P407" s="12"/>
      <c r="Q407" s="12"/>
      <c r="R407" s="12"/>
      <c r="S407" s="44"/>
      <c r="T407" s="12"/>
      <c r="U407" s="12"/>
    </row>
    <row r="408" spans="6:21" x14ac:dyDescent="0.2">
      <c r="F408" s="163">
        <f t="shared" si="108"/>
        <v>18.200000000000124</v>
      </c>
      <c r="G408" s="46">
        <f t="shared" si="104"/>
        <v>0.17633557568736816</v>
      </c>
      <c r="H408" s="46">
        <f t="shared" si="109"/>
        <v>0.8682677320497395</v>
      </c>
      <c r="I408" s="46">
        <f t="shared" si="110"/>
        <v>1.0446033077371077</v>
      </c>
      <c r="J408" s="46">
        <f t="shared" si="105"/>
        <v>9.696998172743132E-2</v>
      </c>
      <c r="K408" s="46">
        <f t="shared" si="106"/>
        <v>1.1415732894645392</v>
      </c>
      <c r="L408" s="46">
        <f t="shared" si="107"/>
        <v>-6.8415703881569756E-2</v>
      </c>
      <c r="M408" s="46">
        <f t="shared" si="111"/>
        <v>1.0731575855829694</v>
      </c>
      <c r="O408" s="44"/>
      <c r="P408" s="12"/>
      <c r="Q408" s="12"/>
      <c r="R408" s="12"/>
      <c r="S408" s="44"/>
      <c r="T408" s="12"/>
      <c r="U408" s="12"/>
    </row>
    <row r="409" spans="6:21" x14ac:dyDescent="0.2">
      <c r="F409" s="163">
        <f t="shared" si="108"/>
        <v>18.250000000000124</v>
      </c>
      <c r="G409" s="46">
        <f t="shared" si="104"/>
        <v>-4.6307768817449577E-13</v>
      </c>
      <c r="H409" s="46">
        <f t="shared" si="109"/>
        <v>0.9961353154940199</v>
      </c>
      <c r="I409" s="46">
        <f t="shared" si="110"/>
        <v>0.99613531549355683</v>
      </c>
      <c r="J409" s="46">
        <f t="shared" si="105"/>
        <v>8.4628744968263114E-2</v>
      </c>
      <c r="K409" s="46">
        <f t="shared" si="106"/>
        <v>1.0807640604618198</v>
      </c>
      <c r="L409" s="46">
        <f t="shared" si="107"/>
        <v>-0.1620741521148753</v>
      </c>
      <c r="M409" s="46">
        <f t="shared" si="111"/>
        <v>0.91868990834694464</v>
      </c>
      <c r="O409" s="44"/>
      <c r="P409" s="12"/>
      <c r="Q409" s="12"/>
      <c r="R409" s="12"/>
      <c r="S409" s="44"/>
      <c r="T409" s="12"/>
      <c r="U409" s="12"/>
    </row>
    <row r="410" spans="6:21" x14ac:dyDescent="0.2">
      <c r="F410" s="163">
        <f t="shared" si="108"/>
        <v>18.300000000000125</v>
      </c>
      <c r="G410" s="46">
        <f t="shared" si="104"/>
        <v>-0.17633557568812433</v>
      </c>
      <c r="H410" s="46">
        <f t="shared" si="109"/>
        <v>0.7680620988107828</v>
      </c>
      <c r="I410" s="46">
        <f t="shared" si="110"/>
        <v>0.5917265231226585</v>
      </c>
      <c r="J410" s="46">
        <f t="shared" si="105"/>
        <v>6.3958284479118374E-2</v>
      </c>
      <c r="K410" s="46">
        <f t="shared" si="106"/>
        <v>0.65568480760177683</v>
      </c>
      <c r="L410" s="46">
        <f t="shared" si="107"/>
        <v>-0.19990786416550577</v>
      </c>
      <c r="M410" s="46">
        <f t="shared" si="111"/>
        <v>0.45577694343627112</v>
      </c>
      <c r="O410" s="44"/>
      <c r="P410" s="12"/>
      <c r="Q410" s="12"/>
      <c r="R410" s="12"/>
      <c r="S410" s="44"/>
      <c r="T410" s="12"/>
      <c r="U410" s="12"/>
    </row>
    <row r="411" spans="6:21" x14ac:dyDescent="0.2">
      <c r="F411" s="163">
        <f t="shared" si="108"/>
        <v>18.350000000000126</v>
      </c>
      <c r="G411" s="46">
        <f t="shared" si="104"/>
        <v>-0.28531695488869246</v>
      </c>
      <c r="H411" s="46">
        <f t="shared" si="109"/>
        <v>0.26554359969848901</v>
      </c>
      <c r="I411" s="46">
        <f t="shared" si="110"/>
        <v>-1.9773355190203457E-2</v>
      </c>
      <c r="J411" s="46">
        <f t="shared" si="105"/>
        <v>3.6993002283568034E-2</v>
      </c>
      <c r="K411" s="46">
        <f t="shared" si="106"/>
        <v>1.7219647093364578E-2</v>
      </c>
      <c r="L411" s="46">
        <f t="shared" si="107"/>
        <v>-0.16888541604340537</v>
      </c>
      <c r="M411" s="46">
        <f t="shared" si="111"/>
        <v>-0.1516657689500408</v>
      </c>
      <c r="O411" s="44"/>
      <c r="P411" s="12"/>
      <c r="Q411" s="12"/>
      <c r="R411" s="12"/>
      <c r="S411" s="44"/>
      <c r="T411" s="12"/>
      <c r="U411" s="12"/>
    </row>
    <row r="412" spans="6:21" x14ac:dyDescent="0.2">
      <c r="F412" s="163">
        <f t="shared" si="108"/>
        <v>18.400000000000126</v>
      </c>
      <c r="G412" s="46">
        <f t="shared" si="104"/>
        <v>-0.28531695488839931</v>
      </c>
      <c r="H412" s="46">
        <f t="shared" si="109"/>
        <v>-0.33185939941626524</v>
      </c>
      <c r="I412" s="46">
        <f t="shared" si="110"/>
        <v>-0.61717635430466455</v>
      </c>
      <c r="J412" s="46">
        <f t="shared" si="105"/>
        <v>6.3868414175487671E-3</v>
      </c>
      <c r="K412" s="46">
        <f t="shared" si="106"/>
        <v>-0.6107895128871158</v>
      </c>
      <c r="L412" s="46">
        <f t="shared" si="107"/>
        <v>-7.9692163553671869E-2</v>
      </c>
      <c r="M412" s="46">
        <f t="shared" si="111"/>
        <v>-0.69048167644078773</v>
      </c>
      <c r="O412" s="44"/>
      <c r="P412" s="12"/>
      <c r="Q412" s="12"/>
      <c r="R412" s="12"/>
      <c r="S412" s="44"/>
      <c r="T412" s="12"/>
      <c r="U412" s="12"/>
    </row>
    <row r="413" spans="6:21" x14ac:dyDescent="0.2">
      <c r="F413" s="163">
        <f t="shared" si="108"/>
        <v>18.450000000000127</v>
      </c>
      <c r="G413" s="46">
        <f t="shared" si="104"/>
        <v>-0.17633557568735697</v>
      </c>
      <c r="H413" s="46">
        <f t="shared" si="109"/>
        <v>-0.81068182185554749</v>
      </c>
      <c r="I413" s="46">
        <f t="shared" si="110"/>
        <v>-0.98701739754290441</v>
      </c>
      <c r="J413" s="46">
        <f t="shared" si="105"/>
        <v>-2.4847917108928353E-2</v>
      </c>
      <c r="K413" s="46">
        <f t="shared" si="106"/>
        <v>-1.0118653146518328</v>
      </c>
      <c r="L413" s="46">
        <f t="shared" si="107"/>
        <v>3.6950216068049324E-2</v>
      </c>
      <c r="M413" s="46">
        <f t="shared" si="111"/>
        <v>-0.97491509858378345</v>
      </c>
      <c r="O413" s="44"/>
      <c r="P413" s="12"/>
      <c r="Q413" s="12"/>
      <c r="R413" s="12"/>
      <c r="S413" s="44"/>
      <c r="T413" s="12"/>
      <c r="U413" s="12"/>
    </row>
    <row r="414" spans="6:21" x14ac:dyDescent="0.2">
      <c r="F414" s="163">
        <f t="shared" si="108"/>
        <v>18.500000000000128</v>
      </c>
      <c r="G414" s="46">
        <f t="shared" si="104"/>
        <v>4.7689651706817049E-13</v>
      </c>
      <c r="H414" s="46">
        <f t="shared" si="109"/>
        <v>-0.99983000844367242</v>
      </c>
      <c r="I414" s="46">
        <f t="shared" si="110"/>
        <v>-0.99983000844319547</v>
      </c>
      <c r="J414" s="46">
        <f t="shared" si="105"/>
        <v>-5.3637125238767819E-2</v>
      </c>
      <c r="K414" s="46">
        <f t="shared" si="106"/>
        <v>-1.0534671336819632</v>
      </c>
      <c r="L414" s="46">
        <f t="shared" si="107"/>
        <v>0.14086548259384846</v>
      </c>
      <c r="M414" s="46">
        <f t="shared" si="111"/>
        <v>-0.91260165108811486</v>
      </c>
      <c r="O414" s="44"/>
      <c r="P414" s="12"/>
      <c r="Q414" s="12"/>
      <c r="R414" s="12"/>
      <c r="S414" s="44"/>
      <c r="T414" s="12"/>
      <c r="U414" s="12"/>
    </row>
    <row r="415" spans="6:21" x14ac:dyDescent="0.2">
      <c r="F415" s="163">
        <f t="shared" si="108"/>
        <v>18.550000000000129</v>
      </c>
      <c r="G415" s="46">
        <f t="shared" si="104"/>
        <v>0.1763355756881286</v>
      </c>
      <c r="H415" s="46">
        <f t="shared" si="109"/>
        <v>-0.83171720080587974</v>
      </c>
      <c r="I415" s="46">
        <f t="shared" si="110"/>
        <v>-0.65538162511775111</v>
      </c>
      <c r="J415" s="46">
        <f t="shared" si="105"/>
        <v>-7.7147327795333773E-2</v>
      </c>
      <c r="K415" s="46">
        <f t="shared" si="106"/>
        <v>-0.73252895291308484</v>
      </c>
      <c r="L415" s="46">
        <f t="shared" si="107"/>
        <v>0.19626111597374496</v>
      </c>
      <c r="M415" s="46">
        <f t="shared" si="111"/>
        <v>-0.53626783693933988</v>
      </c>
      <c r="O415" s="44"/>
      <c r="P415" s="12"/>
      <c r="Q415" s="12"/>
      <c r="R415" s="12"/>
      <c r="S415" s="44"/>
      <c r="T415" s="12"/>
      <c r="U415" s="12"/>
    </row>
    <row r="416" spans="6:21" x14ac:dyDescent="0.2">
      <c r="F416" s="163">
        <f t="shared" si="108"/>
        <v>18.600000000000129</v>
      </c>
      <c r="G416" s="46">
        <f t="shared" si="104"/>
        <v>0.28531695488869674</v>
      </c>
      <c r="H416" s="46">
        <f t="shared" si="109"/>
        <v>-0.36641375919497376</v>
      </c>
      <c r="I416" s="46">
        <f t="shared" si="110"/>
        <v>-8.1096804306277026E-2</v>
      </c>
      <c r="J416" s="46">
        <f t="shared" si="105"/>
        <v>-9.3064633238535574E-2</v>
      </c>
      <c r="K416" s="46">
        <f t="shared" si="106"/>
        <v>-0.17416143754481261</v>
      </c>
      <c r="L416" s="46">
        <f t="shared" si="107"/>
        <v>0.18405667322067809</v>
      </c>
      <c r="M416" s="46">
        <f t="shared" si="111"/>
        <v>9.8952356758654908E-3</v>
      </c>
      <c r="O416" s="44"/>
      <c r="P416" s="12"/>
      <c r="Q416" s="12"/>
      <c r="R416" s="12"/>
      <c r="S416" s="44"/>
      <c r="T416" s="12"/>
      <c r="U416" s="12"/>
    </row>
    <row r="417" spans="6:21" x14ac:dyDescent="0.2">
      <c r="F417" s="163">
        <f t="shared" si="108"/>
        <v>18.65000000000013</v>
      </c>
      <c r="G417" s="46">
        <f t="shared" si="104"/>
        <v>0.28531695488839509</v>
      </c>
      <c r="H417" s="46">
        <f t="shared" si="109"/>
        <v>0.22981728291056458</v>
      </c>
      <c r="I417" s="46">
        <f t="shared" si="110"/>
        <v>0.51513423779895962</v>
      </c>
      <c r="J417" s="46">
        <f t="shared" si="105"/>
        <v>-9.9822448583157086E-2</v>
      </c>
      <c r="K417" s="46">
        <f t="shared" si="106"/>
        <v>0.41531178921580253</v>
      </c>
      <c r="L417" s="46">
        <f t="shared" si="107"/>
        <v>0.1084558462130602</v>
      </c>
      <c r="M417" s="46">
        <f t="shared" si="111"/>
        <v>0.52376763542886273</v>
      </c>
      <c r="O417" s="44"/>
      <c r="P417" s="12"/>
      <c r="Q417" s="12"/>
      <c r="R417" s="12"/>
      <c r="S417" s="44"/>
      <c r="T417" s="12"/>
      <c r="U417" s="12"/>
    </row>
    <row r="418" spans="6:21" x14ac:dyDescent="0.2">
      <c r="F418" s="163">
        <f t="shared" si="108"/>
        <v>18.700000000000131</v>
      </c>
      <c r="G418" s="46">
        <f t="shared" si="104"/>
        <v>0.17633557568734579</v>
      </c>
      <c r="H418" s="46">
        <f t="shared" si="109"/>
        <v>0.74392961454575657</v>
      </c>
      <c r="I418" s="46">
        <f t="shared" si="110"/>
        <v>0.92026519023310238</v>
      </c>
      <c r="J418" s="46">
        <f t="shared" si="105"/>
        <v>-9.6755664640207559E-2</v>
      </c>
      <c r="K418" s="46">
        <f t="shared" si="106"/>
        <v>0.82350952559289481</v>
      </c>
      <c r="L418" s="46">
        <f t="shared" si="107"/>
        <v>-4.5014557370983343E-3</v>
      </c>
      <c r="M418" s="46">
        <f t="shared" si="111"/>
        <v>0.81900806985579644</v>
      </c>
      <c r="O418" s="44"/>
      <c r="P418" s="12"/>
      <c r="Q418" s="12"/>
      <c r="R418" s="12"/>
      <c r="S418" s="44"/>
      <c r="T418" s="12"/>
      <c r="U418" s="12"/>
    </row>
    <row r="419" spans="6:21" x14ac:dyDescent="0.2">
      <c r="F419" s="163">
        <f t="shared" si="108"/>
        <v>18.750000000000131</v>
      </c>
      <c r="G419" s="46">
        <f t="shared" si="104"/>
        <v>-4.907153459618452E-13</v>
      </c>
      <c r="H419" s="46">
        <f t="shared" si="109"/>
        <v>0.99221972492114552</v>
      </c>
      <c r="I419" s="46">
        <f t="shared" si="110"/>
        <v>0.9922197249206548</v>
      </c>
      <c r="J419" s="46">
        <f t="shared" si="105"/>
        <v>-8.4166116555674811E-2</v>
      </c>
      <c r="K419" s="46">
        <f t="shared" si="106"/>
        <v>0.90805360836497995</v>
      </c>
      <c r="L419" s="46">
        <f t="shared" si="107"/>
        <v>-0.11590827862762626</v>
      </c>
      <c r="M419" s="46">
        <f t="shared" si="111"/>
        <v>0.79214532973735374</v>
      </c>
      <c r="O419" s="44"/>
      <c r="P419" s="12"/>
      <c r="Q419" s="12"/>
      <c r="R419" s="12"/>
      <c r="S419" s="44"/>
      <c r="T419" s="12"/>
      <c r="U419" s="12"/>
    </row>
    <row r="420" spans="6:21" x14ac:dyDescent="0.2">
      <c r="F420" s="163">
        <f t="shared" si="108"/>
        <v>18.800000000000132</v>
      </c>
      <c r="G420" s="46">
        <f t="shared" si="104"/>
        <v>-0.17633557568813979</v>
      </c>
      <c r="H420" s="46">
        <f t="shared" si="109"/>
        <v>0.88596816078960472</v>
      </c>
      <c r="I420" s="46">
        <f t="shared" si="110"/>
        <v>0.70963258510146487</v>
      </c>
      <c r="J420" s="46">
        <f t="shared" si="105"/>
        <v>-6.3292876972013773E-2</v>
      </c>
      <c r="K420" s="46">
        <f t="shared" si="106"/>
        <v>0.64633970812945107</v>
      </c>
      <c r="L420" s="46">
        <f t="shared" si="107"/>
        <v>-0.18739171465268398</v>
      </c>
      <c r="M420" s="46">
        <f t="shared" si="111"/>
        <v>0.45894799347676707</v>
      </c>
      <c r="O420" s="44"/>
      <c r="P420" s="12"/>
      <c r="Q420" s="12"/>
      <c r="R420" s="12"/>
      <c r="S420" s="44"/>
      <c r="T420" s="12"/>
      <c r="U420" s="12"/>
    </row>
    <row r="421" spans="6:21" x14ac:dyDescent="0.2">
      <c r="F421" s="163">
        <f t="shared" si="108"/>
        <v>18.850000000000133</v>
      </c>
      <c r="G421" s="46">
        <f t="shared" si="104"/>
        <v>-0.28531695488870101</v>
      </c>
      <c r="H421" s="46">
        <f t="shared" si="109"/>
        <v>0.46314091548911429</v>
      </c>
      <c r="I421" s="46">
        <f t="shared" si="110"/>
        <v>0.17782396060041328</v>
      </c>
      <c r="J421" s="46">
        <f t="shared" si="105"/>
        <v>-3.6190305581392627E-2</v>
      </c>
      <c r="K421" s="46">
        <f t="shared" si="106"/>
        <v>0.14163365501902064</v>
      </c>
      <c r="L421" s="46">
        <f t="shared" si="107"/>
        <v>-0.19433004649672111</v>
      </c>
      <c r="M421" s="46">
        <f t="shared" si="111"/>
        <v>-5.2696391477700465E-2</v>
      </c>
      <c r="O421" s="44"/>
      <c r="P421" s="12"/>
      <c r="Q421" s="12"/>
      <c r="R421" s="12"/>
      <c r="S421" s="44"/>
      <c r="T421" s="12"/>
      <c r="U421" s="12"/>
    </row>
    <row r="422" spans="6:21" x14ac:dyDescent="0.2">
      <c r="F422" s="163">
        <f t="shared" si="108"/>
        <v>18.900000000000134</v>
      </c>
      <c r="G422" s="46">
        <f t="shared" si="104"/>
        <v>-0.28531695488839082</v>
      </c>
      <c r="H422" s="46">
        <f t="shared" si="109"/>
        <v>-0.1251766457020532</v>
      </c>
      <c r="I422" s="46">
        <f t="shared" si="110"/>
        <v>-0.41049360059044404</v>
      </c>
      <c r="J422" s="46">
        <f t="shared" si="105"/>
        <v>-5.5258575239651902E-3</v>
      </c>
      <c r="K422" s="46">
        <f t="shared" si="106"/>
        <v>-0.41601945811440921</v>
      </c>
      <c r="L422" s="46">
        <f t="shared" si="107"/>
        <v>-0.13433343876842432</v>
      </c>
      <c r="M422" s="46">
        <f t="shared" si="111"/>
        <v>-0.55035289688283351</v>
      </c>
      <c r="O422" s="44"/>
      <c r="P422" s="12"/>
      <c r="Q422" s="12"/>
      <c r="R422" s="12"/>
      <c r="S422" s="44"/>
      <c r="T422" s="12"/>
      <c r="U422" s="12"/>
    </row>
    <row r="423" spans="6:21" x14ac:dyDescent="0.2">
      <c r="F423" s="163">
        <f t="shared" si="108"/>
        <v>18.950000000000134</v>
      </c>
      <c r="G423" s="46">
        <f t="shared" si="104"/>
        <v>-0.17633557568733463</v>
      </c>
      <c r="H423" s="46">
        <f t="shared" si="109"/>
        <v>-0.66876587055635706</v>
      </c>
      <c r="I423" s="46">
        <f t="shared" si="110"/>
        <v>-0.84510144624369166</v>
      </c>
      <c r="J423" s="46">
        <f t="shared" si="105"/>
        <v>2.5682449521733233E-2</v>
      </c>
      <c r="K423" s="46">
        <f t="shared" si="106"/>
        <v>-0.81941899672195839</v>
      </c>
      <c r="L423" s="46">
        <f t="shared" si="107"/>
        <v>-2.8067091652920012E-2</v>
      </c>
      <c r="M423" s="46">
        <f t="shared" si="111"/>
        <v>-0.84748608837487838</v>
      </c>
      <c r="O423" s="44"/>
      <c r="P423" s="12"/>
      <c r="Q423" s="12"/>
      <c r="R423" s="12"/>
      <c r="S423" s="44"/>
      <c r="T423" s="12"/>
      <c r="U423" s="12"/>
    </row>
    <row r="424" spans="6:21" x14ac:dyDescent="0.2">
      <c r="F424" s="163">
        <f t="shared" si="108"/>
        <v>19.000000000000135</v>
      </c>
      <c r="G424" s="46">
        <f t="shared" si="104"/>
        <v>5.0453417485551982E-13</v>
      </c>
      <c r="H424" s="46">
        <f t="shared" si="109"/>
        <v>-0.97339051363016105</v>
      </c>
      <c r="I424" s="46">
        <f t="shared" si="110"/>
        <v>-0.97339051362965656</v>
      </c>
      <c r="J424" s="46">
        <f t="shared" si="105"/>
        <v>5.4363070872925912E-2</v>
      </c>
      <c r="K424" s="46">
        <f t="shared" si="106"/>
        <v>-0.91902744275673065</v>
      </c>
      <c r="L424" s="46">
        <f t="shared" si="107"/>
        <v>8.786666983122067E-2</v>
      </c>
      <c r="M424" s="46">
        <f t="shared" si="111"/>
        <v>-0.83116077292550994</v>
      </c>
      <c r="O424" s="44"/>
      <c r="P424" s="12"/>
      <c r="Q424" s="12"/>
      <c r="R424" s="12"/>
      <c r="S424" s="44"/>
      <c r="T424" s="12"/>
      <c r="U424" s="12"/>
    </row>
    <row r="425" spans="6:21" x14ac:dyDescent="0.2">
      <c r="F425" s="163">
        <f t="shared" si="108"/>
        <v>19.050000000000136</v>
      </c>
      <c r="G425" s="46">
        <f t="shared" si="104"/>
        <v>0.17633557568815098</v>
      </c>
      <c r="H425" s="46">
        <f t="shared" si="109"/>
        <v>-0.93020156866122894</v>
      </c>
      <c r="I425" s="46">
        <f t="shared" si="110"/>
        <v>-0.75386599297307799</v>
      </c>
      <c r="J425" s="46">
        <f t="shared" si="105"/>
        <v>7.7693238544117638E-2</v>
      </c>
      <c r="K425" s="46">
        <f t="shared" si="106"/>
        <v>-0.67617275442896041</v>
      </c>
      <c r="L425" s="46">
        <f t="shared" si="107"/>
        <v>0.17353568151675414</v>
      </c>
      <c r="M425" s="46">
        <f t="shared" si="111"/>
        <v>-0.50263707291220627</v>
      </c>
      <c r="O425" s="44"/>
      <c r="P425" s="12"/>
      <c r="Q425" s="12"/>
      <c r="R425" s="12"/>
      <c r="S425" s="44"/>
      <c r="T425" s="12"/>
      <c r="U425" s="12"/>
    </row>
    <row r="426" spans="6:21" x14ac:dyDescent="0.2">
      <c r="F426" s="163">
        <f t="shared" si="108"/>
        <v>19.100000000000136</v>
      </c>
      <c r="G426" s="46">
        <f t="shared" si="104"/>
        <v>0.28531695488870523</v>
      </c>
      <c r="H426" s="46">
        <f t="shared" si="109"/>
        <v>-0.55463138443771487</v>
      </c>
      <c r="I426" s="46">
        <f t="shared" si="110"/>
        <v>-0.26931442954900964</v>
      </c>
      <c r="J426" s="46">
        <f t="shared" si="105"/>
        <v>9.3376780161915141E-2</v>
      </c>
      <c r="K426" s="46">
        <f t="shared" si="106"/>
        <v>-0.1759376493870945</v>
      </c>
      <c r="L426" s="46">
        <f t="shared" si="107"/>
        <v>0.19943215382730367</v>
      </c>
      <c r="M426" s="46">
        <f t="shared" si="111"/>
        <v>2.3494504440209174E-2</v>
      </c>
      <c r="O426" s="44"/>
      <c r="P426" s="12"/>
      <c r="Q426" s="12"/>
      <c r="R426" s="12"/>
      <c r="S426" s="44"/>
      <c r="T426" s="12"/>
      <c r="U426" s="12"/>
    </row>
    <row r="427" spans="6:21" x14ac:dyDescent="0.2">
      <c r="F427" s="163">
        <f t="shared" si="108"/>
        <v>19.150000000000137</v>
      </c>
      <c r="G427" s="46">
        <f t="shared" si="104"/>
        <v>0.28531695488838654</v>
      </c>
      <c r="H427" s="46">
        <f t="shared" si="109"/>
        <v>1.9120648859854508E-2</v>
      </c>
      <c r="I427" s="46">
        <f t="shared" si="110"/>
        <v>0.30443760374824103</v>
      </c>
      <c r="J427" s="46">
        <f t="shared" si="105"/>
        <v>9.9870109949852667E-2</v>
      </c>
      <c r="K427" s="46">
        <f t="shared" si="106"/>
        <v>0.40430771369809371</v>
      </c>
      <c r="L427" s="46">
        <f t="shared" si="107"/>
        <v>0.15663631938519565</v>
      </c>
      <c r="M427" s="46">
        <f t="shared" si="111"/>
        <v>0.56094403308328933</v>
      </c>
      <c r="O427" s="44"/>
      <c r="P427" s="12"/>
      <c r="Q427" s="12"/>
      <c r="R427" s="12"/>
      <c r="S427" s="44"/>
      <c r="T427" s="12"/>
      <c r="U427" s="12"/>
    </row>
    <row r="428" spans="6:21" x14ac:dyDescent="0.2">
      <c r="F428" s="163">
        <f t="shared" si="108"/>
        <v>19.200000000000138</v>
      </c>
      <c r="G428" s="46">
        <f t="shared" ref="G428:G491" si="112">$J$41*SIN($J$40*F428+$J$42)</f>
        <v>0.17633557568732344</v>
      </c>
      <c r="H428" s="46">
        <f t="shared" si="109"/>
        <v>0.58604045871523491</v>
      </c>
      <c r="I428" s="46">
        <f t="shared" si="110"/>
        <v>0.7623760344025583</v>
      </c>
      <c r="J428" s="46">
        <f t="shared" ref="J428:J491" si="113">$M$41*SIN($M$40*F428+$M$42)</f>
        <v>9.6534149583225148E-2</v>
      </c>
      <c r="K428" s="46">
        <f t="shared" ref="K428:K491" si="114">I428+J428</f>
        <v>0.85891018398578345</v>
      </c>
      <c r="L428" s="46">
        <f t="shared" ref="L428:L491" si="115">$P$41*SIN($P$40*F428+$P$42)</f>
        <v>5.9888753021602341E-2</v>
      </c>
      <c r="M428" s="46">
        <f t="shared" si="111"/>
        <v>0.9187989370073858</v>
      </c>
      <c r="O428" s="44"/>
      <c r="P428" s="12"/>
      <c r="Q428" s="12"/>
      <c r="R428" s="12"/>
      <c r="S428" s="44"/>
      <c r="T428" s="12"/>
      <c r="U428" s="12"/>
    </row>
    <row r="429" spans="6:21" x14ac:dyDescent="0.2">
      <c r="F429" s="163">
        <f t="shared" ref="F429:F492" si="116">F428+$G$38</f>
        <v>19.250000000000139</v>
      </c>
      <c r="G429" s="46">
        <f t="shared" si="112"/>
        <v>-5.1835300374919453E-13</v>
      </c>
      <c r="H429" s="46">
        <f t="shared" ref="H429:H492" si="117">$G$41*SIN($G$40*F429+$G$42)</f>
        <v>0.94355527455254307</v>
      </c>
      <c r="I429" s="46">
        <f t="shared" ref="I429:I492" si="118">G429+H429</f>
        <v>0.9435552745520247</v>
      </c>
      <c r="J429" s="46">
        <f t="shared" si="113"/>
        <v>8.3697226750909695E-2</v>
      </c>
      <c r="K429" s="46">
        <f t="shared" si="114"/>
        <v>1.0272525013029343</v>
      </c>
      <c r="L429" s="46">
        <f t="shared" si="115"/>
        <v>-5.7486864108350549E-2</v>
      </c>
      <c r="M429" s="46">
        <f t="shared" si="111"/>
        <v>0.96976563719458386</v>
      </c>
      <c r="O429" s="44"/>
      <c r="P429" s="12"/>
      <c r="Q429" s="12"/>
      <c r="R429" s="12"/>
      <c r="S429" s="44"/>
      <c r="T429" s="12"/>
      <c r="U429" s="12"/>
    </row>
    <row r="430" spans="6:21" x14ac:dyDescent="0.2">
      <c r="F430" s="163">
        <f t="shared" si="116"/>
        <v>19.300000000000139</v>
      </c>
      <c r="G430" s="46">
        <f t="shared" si="112"/>
        <v>-0.17633557568816213</v>
      </c>
      <c r="H430" s="46">
        <f t="shared" si="117"/>
        <v>0.96391728176545111</v>
      </c>
      <c r="I430" s="46">
        <f t="shared" si="118"/>
        <v>0.78758170607728895</v>
      </c>
      <c r="J430" s="46">
        <f t="shared" si="113"/>
        <v>6.2622760901167182E-2</v>
      </c>
      <c r="K430" s="46">
        <f t="shared" si="114"/>
        <v>0.85020446697845609</v>
      </c>
      <c r="L430" s="46">
        <f t="shared" si="115"/>
        <v>-0.15506173583293281</v>
      </c>
      <c r="M430" s="46">
        <f t="shared" ref="M430:M493" si="119">I430+L430+J430</f>
        <v>0.69514273114552327</v>
      </c>
      <c r="O430" s="44"/>
      <c r="P430" s="12"/>
      <c r="Q430" s="12"/>
      <c r="R430" s="12"/>
      <c r="S430" s="44"/>
      <c r="T430" s="12"/>
      <c r="U430" s="12"/>
    </row>
    <row r="431" spans="6:21" x14ac:dyDescent="0.2">
      <c r="F431" s="163">
        <f t="shared" si="116"/>
        <v>19.35000000000014</v>
      </c>
      <c r="G431" s="46">
        <f t="shared" si="112"/>
        <v>-0.28531695488870951</v>
      </c>
      <c r="H431" s="46">
        <f t="shared" si="117"/>
        <v>0.63985069259013116</v>
      </c>
      <c r="I431" s="46">
        <f t="shared" si="118"/>
        <v>0.35453373770142166</v>
      </c>
      <c r="J431" s="46">
        <f t="shared" si="113"/>
        <v>3.5384916564240546E-2</v>
      </c>
      <c r="K431" s="46">
        <f t="shared" si="114"/>
        <v>0.38991865426566219</v>
      </c>
      <c r="L431" s="46">
        <f t="shared" si="115"/>
        <v>-0.19922722437119555</v>
      </c>
      <c r="M431" s="46">
        <f t="shared" si="119"/>
        <v>0.19069142989446664</v>
      </c>
      <c r="O431" s="44"/>
      <c r="P431" s="12"/>
      <c r="Q431" s="12"/>
      <c r="R431" s="12"/>
      <c r="S431" s="44"/>
      <c r="T431" s="12"/>
      <c r="U431" s="12"/>
    </row>
    <row r="432" spans="6:21" x14ac:dyDescent="0.2">
      <c r="F432" s="163">
        <f t="shared" si="116"/>
        <v>19.400000000000141</v>
      </c>
      <c r="G432" s="46">
        <f t="shared" si="112"/>
        <v>-0.28531695488838227</v>
      </c>
      <c r="H432" s="46">
        <f t="shared" si="117"/>
        <v>8.7151543219202418E-2</v>
      </c>
      <c r="I432" s="46">
        <f t="shared" si="118"/>
        <v>-0.19816541166917984</v>
      </c>
      <c r="J432" s="46">
        <f t="shared" si="113"/>
        <v>4.6644625438008536E-3</v>
      </c>
      <c r="K432" s="46">
        <f t="shared" si="114"/>
        <v>-0.19350094912537899</v>
      </c>
      <c r="L432" s="46">
        <f t="shared" si="115"/>
        <v>-0.1747709919514793</v>
      </c>
      <c r="M432" s="46">
        <f t="shared" si="119"/>
        <v>-0.36827194107685829</v>
      </c>
      <c r="O432" s="44"/>
      <c r="P432" s="12"/>
      <c r="Q432" s="12"/>
      <c r="R432" s="12"/>
      <c r="S432" s="44"/>
      <c r="T432" s="12"/>
      <c r="U432" s="12"/>
    </row>
    <row r="433" spans="6:21" x14ac:dyDescent="0.2">
      <c r="F433" s="163">
        <f t="shared" si="116"/>
        <v>19.450000000000141</v>
      </c>
      <c r="G433" s="46">
        <f t="shared" si="112"/>
        <v>-0.17633557568731226</v>
      </c>
      <c r="H433" s="46">
        <f t="shared" si="117"/>
        <v>-0.49668874686153985</v>
      </c>
      <c r="I433" s="46">
        <f t="shared" si="118"/>
        <v>-0.67302432254885214</v>
      </c>
      <c r="J433" s="46">
        <f t="shared" si="113"/>
        <v>-2.6515071333277386E-2</v>
      </c>
      <c r="K433" s="46">
        <f t="shared" si="114"/>
        <v>-0.69953939388212949</v>
      </c>
      <c r="L433" s="46">
        <f t="shared" si="115"/>
        <v>-9.0116730476762996E-2</v>
      </c>
      <c r="M433" s="46">
        <f t="shared" si="119"/>
        <v>-0.78965612435889243</v>
      </c>
      <c r="O433" s="44"/>
      <c r="P433" s="12"/>
      <c r="Q433" s="12"/>
      <c r="R433" s="12"/>
      <c r="S433" s="44"/>
      <c r="T433" s="12"/>
      <c r="U433" s="12"/>
    </row>
    <row r="434" spans="6:21" x14ac:dyDescent="0.2">
      <c r="F434" s="163">
        <f t="shared" si="116"/>
        <v>19.500000000000142</v>
      </c>
      <c r="G434" s="46">
        <f t="shared" si="112"/>
        <v>5.3217183264286925E-13</v>
      </c>
      <c r="H434" s="46">
        <f t="shared" si="117"/>
        <v>-0.90305135170975714</v>
      </c>
      <c r="I434" s="46">
        <f t="shared" si="118"/>
        <v>-0.90305135170922501</v>
      </c>
      <c r="J434" s="46">
        <f t="shared" si="113"/>
        <v>-5.5084972260769693E-2</v>
      </c>
      <c r="K434" s="46">
        <f t="shared" si="114"/>
        <v>-0.95813632396999471</v>
      </c>
      <c r="L434" s="46">
        <f t="shared" si="115"/>
        <v>2.5577290508432333E-2</v>
      </c>
      <c r="M434" s="46">
        <f t="shared" si="119"/>
        <v>-0.93255903346156233</v>
      </c>
      <c r="O434" s="44"/>
      <c r="P434" s="12"/>
      <c r="Q434" s="12"/>
      <c r="R434" s="12"/>
      <c r="S434" s="44"/>
      <c r="T434" s="12"/>
      <c r="U434" s="12"/>
    </row>
    <row r="435" spans="6:21" x14ac:dyDescent="0.2">
      <c r="F435" s="163">
        <f t="shared" si="116"/>
        <v>19.550000000000143</v>
      </c>
      <c r="G435" s="46">
        <f t="shared" si="112"/>
        <v>0.17633557568817332</v>
      </c>
      <c r="H435" s="46">
        <f t="shared" si="117"/>
        <v>-0.98673407995467899</v>
      </c>
      <c r="I435" s="46">
        <f t="shared" si="118"/>
        <v>-0.81039850426650561</v>
      </c>
      <c r="J435" s="46">
        <f t="shared" si="113"/>
        <v>-7.823336943925116E-2</v>
      </c>
      <c r="K435" s="46">
        <f t="shared" si="114"/>
        <v>-0.8886318737057568</v>
      </c>
      <c r="L435" s="46">
        <f t="shared" si="115"/>
        <v>0.13246148292892942</v>
      </c>
      <c r="M435" s="46">
        <f t="shared" si="119"/>
        <v>-0.75617039077682735</v>
      </c>
      <c r="O435" s="44"/>
      <c r="P435" s="12"/>
      <c r="Q435" s="12"/>
      <c r="R435" s="12"/>
      <c r="S435" s="44"/>
      <c r="T435" s="12"/>
      <c r="U435" s="12"/>
    </row>
    <row r="436" spans="6:21" x14ac:dyDescent="0.2">
      <c r="F436" s="163">
        <f t="shared" si="116"/>
        <v>19.600000000000144</v>
      </c>
      <c r="G436" s="46">
        <f t="shared" si="112"/>
        <v>0.28531695488871117</v>
      </c>
      <c r="H436" s="46">
        <f t="shared" si="117"/>
        <v>-0.71783527387464807</v>
      </c>
      <c r="I436" s="46">
        <f t="shared" si="118"/>
        <v>-0.4325183189859369</v>
      </c>
      <c r="J436" s="46">
        <f t="shared" si="113"/>
        <v>-9.3681980481783375E-2</v>
      </c>
      <c r="K436" s="46">
        <f t="shared" si="114"/>
        <v>-0.52620029946772029</v>
      </c>
      <c r="L436" s="46">
        <f t="shared" si="115"/>
        <v>0.19372071145245537</v>
      </c>
      <c r="M436" s="46">
        <f t="shared" si="119"/>
        <v>-0.33247958801526489</v>
      </c>
      <c r="O436" s="44"/>
      <c r="P436" s="12"/>
      <c r="Q436" s="12"/>
      <c r="R436" s="12"/>
      <c r="S436" s="44"/>
      <c r="T436" s="12"/>
      <c r="U436" s="12"/>
    </row>
    <row r="437" spans="6:21" x14ac:dyDescent="0.2">
      <c r="F437" s="163">
        <f t="shared" si="116"/>
        <v>19.650000000000144</v>
      </c>
      <c r="G437" s="46">
        <f t="shared" si="112"/>
        <v>0.28531695488837799</v>
      </c>
      <c r="H437" s="46">
        <f t="shared" si="117"/>
        <v>-0.19243832164065083</v>
      </c>
      <c r="I437" s="46">
        <f t="shared" si="118"/>
        <v>9.287863324772716E-2</v>
      </c>
      <c r="J437" s="46">
        <f t="shared" si="113"/>
        <v>-9.9910341653036042E-2</v>
      </c>
      <c r="K437" s="46">
        <f t="shared" si="114"/>
        <v>-7.0317084053088813E-3</v>
      </c>
      <c r="L437" s="46">
        <f t="shared" si="115"/>
        <v>0.18825487944758576</v>
      </c>
      <c r="M437" s="46">
        <f t="shared" si="119"/>
        <v>0.18122317104227692</v>
      </c>
      <c r="O437" s="44"/>
      <c r="P437" s="12"/>
      <c r="Q437" s="12"/>
      <c r="R437" s="12"/>
      <c r="S437" s="44"/>
      <c r="T437" s="12"/>
      <c r="U437" s="12"/>
    </row>
    <row r="438" spans="6:21" x14ac:dyDescent="0.2">
      <c r="F438" s="163">
        <f t="shared" si="116"/>
        <v>19.700000000000145</v>
      </c>
      <c r="G438" s="46">
        <f t="shared" si="112"/>
        <v>0.1763355756873011</v>
      </c>
      <c r="H438" s="46">
        <f t="shared" si="117"/>
        <v>0.40172102573642243</v>
      </c>
      <c r="I438" s="46">
        <f t="shared" si="118"/>
        <v>0.5780566014237235</v>
      </c>
      <c r="J438" s="46">
        <f t="shared" si="113"/>
        <v>-9.6305453035713043E-2</v>
      </c>
      <c r="K438" s="46">
        <f t="shared" si="114"/>
        <v>0.48175114838801048</v>
      </c>
      <c r="L438" s="46">
        <f t="shared" si="115"/>
        <v>0.11794663523121199</v>
      </c>
      <c r="M438" s="46">
        <f t="shared" si="119"/>
        <v>0.59969778361922244</v>
      </c>
      <c r="O438" s="44"/>
      <c r="P438" s="12"/>
      <c r="Q438" s="12"/>
      <c r="R438" s="12"/>
      <c r="S438" s="44"/>
      <c r="T438" s="12"/>
      <c r="U438" s="12"/>
    </row>
    <row r="439" spans="6:21" x14ac:dyDescent="0.2">
      <c r="F439" s="163">
        <f t="shared" si="116"/>
        <v>19.750000000000146</v>
      </c>
      <c r="G439" s="46">
        <f t="shared" si="112"/>
        <v>-5.4599066153654396E-13</v>
      </c>
      <c r="H439" s="46">
        <f t="shared" si="117"/>
        <v>0.85233671884823536</v>
      </c>
      <c r="I439" s="46">
        <f t="shared" si="118"/>
        <v>0.85233671884768936</v>
      </c>
      <c r="J439" s="46">
        <f t="shared" si="113"/>
        <v>-8.3222110436211083E-2</v>
      </c>
      <c r="K439" s="46">
        <f t="shared" si="114"/>
        <v>0.76911460841147827</v>
      </c>
      <c r="L439" s="46">
        <f t="shared" si="115"/>
        <v>7.0129136669830868E-3</v>
      </c>
      <c r="M439" s="46">
        <f t="shared" si="119"/>
        <v>0.77612752207846136</v>
      </c>
      <c r="O439" s="44"/>
      <c r="P439" s="12"/>
      <c r="Q439" s="12"/>
      <c r="R439" s="12"/>
      <c r="S439" s="44"/>
      <c r="T439" s="12"/>
      <c r="U439" s="12"/>
    </row>
    <row r="440" spans="6:21" x14ac:dyDescent="0.2">
      <c r="F440" s="163">
        <f t="shared" si="116"/>
        <v>19.800000000000146</v>
      </c>
      <c r="G440" s="46">
        <f t="shared" si="112"/>
        <v>-0.1763355756881845</v>
      </c>
      <c r="H440" s="46">
        <f t="shared" si="117"/>
        <v>0.99839397600656354</v>
      </c>
      <c r="I440" s="46">
        <f t="shared" si="118"/>
        <v>0.82205840031837907</v>
      </c>
      <c r="J440" s="46">
        <f t="shared" si="113"/>
        <v>-6.1947986118700719E-2</v>
      </c>
      <c r="K440" s="46">
        <f t="shared" si="114"/>
        <v>0.7601104141996784</v>
      </c>
      <c r="L440" s="46">
        <f t="shared" si="115"/>
        <v>-0.10633633221264971</v>
      </c>
      <c r="M440" s="46">
        <f t="shared" si="119"/>
        <v>0.65377408198702869</v>
      </c>
      <c r="O440" s="44"/>
      <c r="P440" s="12"/>
      <c r="Q440" s="12"/>
      <c r="R440" s="12"/>
      <c r="S440" s="44"/>
      <c r="T440" s="12"/>
      <c r="U440" s="12"/>
    </row>
    <row r="441" spans="6:21" x14ac:dyDescent="0.2">
      <c r="F441" s="163">
        <f t="shared" si="116"/>
        <v>19.850000000000147</v>
      </c>
      <c r="G441" s="46">
        <f t="shared" si="112"/>
        <v>-0.28531695488871545</v>
      </c>
      <c r="H441" s="46">
        <f t="shared" si="117"/>
        <v>0.78770336454221801</v>
      </c>
      <c r="I441" s="46">
        <f t="shared" si="118"/>
        <v>0.50238640965350256</v>
      </c>
      <c r="J441" s="46">
        <f t="shared" si="113"/>
        <v>-3.457689514762869E-2</v>
      </c>
      <c r="K441" s="46">
        <f t="shared" si="114"/>
        <v>0.46780951450587388</v>
      </c>
      <c r="L441" s="46">
        <f t="shared" si="115"/>
        <v>-0.18305914744344598</v>
      </c>
      <c r="M441" s="46">
        <f t="shared" si="119"/>
        <v>0.2847503670624279</v>
      </c>
      <c r="O441" s="44"/>
      <c r="P441" s="12"/>
      <c r="Q441" s="12"/>
      <c r="R441" s="12"/>
      <c r="S441" s="44"/>
      <c r="T441" s="12"/>
      <c r="U441" s="12"/>
    </row>
    <row r="442" spans="6:21" x14ac:dyDescent="0.2">
      <c r="F442" s="163">
        <f t="shared" si="116"/>
        <v>19.900000000000148</v>
      </c>
      <c r="G442" s="46">
        <f t="shared" si="112"/>
        <v>-0.28531695488837372</v>
      </c>
      <c r="H442" s="46">
        <f t="shared" si="117"/>
        <v>0.29554921948227986</v>
      </c>
      <c r="I442" s="46">
        <f t="shared" si="118"/>
        <v>1.0232264593906137E-2</v>
      </c>
      <c r="J442" s="46">
        <f t="shared" si="113"/>
        <v>-3.8027205590404167E-3</v>
      </c>
      <c r="K442" s="46">
        <f t="shared" si="114"/>
        <v>6.4295440348657203E-3</v>
      </c>
      <c r="L442" s="46">
        <f t="shared" si="115"/>
        <v>-0.19672916567665208</v>
      </c>
      <c r="M442" s="46">
        <f t="shared" si="119"/>
        <v>-0.19029962164178635</v>
      </c>
      <c r="O442" s="44"/>
      <c r="P442" s="12"/>
      <c r="Q442" s="12"/>
      <c r="R442" s="12"/>
      <c r="S442" s="44"/>
      <c r="T442" s="12"/>
      <c r="U442" s="12"/>
    </row>
    <row r="443" spans="6:21" x14ac:dyDescent="0.2">
      <c r="F443" s="163">
        <f t="shared" si="116"/>
        <v>19.950000000000149</v>
      </c>
      <c r="G443" s="46">
        <f t="shared" si="112"/>
        <v>-0.17633557568728989</v>
      </c>
      <c r="H443" s="46">
        <f t="shared" si="117"/>
        <v>-0.30221108572809074</v>
      </c>
      <c r="I443" s="46">
        <f t="shared" si="118"/>
        <v>-0.4785466614153806</v>
      </c>
      <c r="J443" s="46">
        <f t="shared" si="113"/>
        <v>2.7345720602103371E-2</v>
      </c>
      <c r="K443" s="46">
        <f t="shared" si="114"/>
        <v>-0.45120094081327722</v>
      </c>
      <c r="L443" s="46">
        <f t="shared" si="115"/>
        <v>-0.14263789298203164</v>
      </c>
      <c r="M443" s="46">
        <f t="shared" si="119"/>
        <v>-0.59383883379530888</v>
      </c>
      <c r="O443" s="44"/>
      <c r="P443" s="12"/>
      <c r="Q443" s="12"/>
      <c r="R443" s="12"/>
      <c r="S443" s="44"/>
      <c r="T443" s="12"/>
      <c r="U443" s="12"/>
    </row>
    <row r="444" spans="6:21" x14ac:dyDescent="0.2">
      <c r="F444" s="163">
        <f t="shared" si="116"/>
        <v>20.000000000000149</v>
      </c>
      <c r="G444" s="46">
        <f t="shared" si="112"/>
        <v>5.5980949043021868E-13</v>
      </c>
      <c r="H444" s="46">
        <f t="shared" si="117"/>
        <v>-0.79198480117671599</v>
      </c>
      <c r="I444" s="46">
        <f t="shared" si="118"/>
        <v>-0.79198480117615622</v>
      </c>
      <c r="J444" s="46">
        <f t="shared" si="113"/>
        <v>5.5802775697698231E-2</v>
      </c>
      <c r="K444" s="46">
        <f t="shared" si="114"/>
        <v>-0.73618202547845801</v>
      </c>
      <c r="L444" s="46">
        <f t="shared" si="115"/>
        <v>-3.9416499034450894E-2</v>
      </c>
      <c r="M444" s="46">
        <f t="shared" si="119"/>
        <v>-0.77559852451290889</v>
      </c>
      <c r="O444" s="44"/>
      <c r="P444" s="12"/>
      <c r="Q444" s="12"/>
      <c r="R444" s="12"/>
      <c r="S444" s="44"/>
      <c r="T444" s="12"/>
      <c r="U444" s="12"/>
    </row>
    <row r="445" spans="6:21" x14ac:dyDescent="0.2">
      <c r="F445" s="163">
        <f t="shared" si="116"/>
        <v>20.05000000000015</v>
      </c>
      <c r="G445" s="46">
        <f t="shared" si="112"/>
        <v>0.17633557568819566</v>
      </c>
      <c r="H445" s="46">
        <f t="shared" si="117"/>
        <v>-0.99876513265934874</v>
      </c>
      <c r="I445" s="46">
        <f t="shared" si="118"/>
        <v>-0.82242955697115305</v>
      </c>
      <c r="J445" s="46">
        <f t="shared" si="113"/>
        <v>7.8767680298634624E-2</v>
      </c>
      <c r="K445" s="46">
        <f t="shared" si="114"/>
        <v>-0.74366187667251848</v>
      </c>
      <c r="L445" s="46">
        <f t="shared" si="115"/>
        <v>7.738149322402689E-2</v>
      </c>
      <c r="M445" s="46">
        <f t="shared" si="119"/>
        <v>-0.66628038344849161</v>
      </c>
      <c r="O445" s="44"/>
      <c r="P445" s="12"/>
      <c r="Q445" s="12"/>
      <c r="R445" s="12"/>
      <c r="S445" s="44"/>
      <c r="T445" s="12"/>
      <c r="U445" s="12"/>
    </row>
    <row r="446" spans="6:21" x14ac:dyDescent="0.2">
      <c r="F446" s="163">
        <f t="shared" si="116"/>
        <v>20.100000000000151</v>
      </c>
      <c r="G446" s="46">
        <f t="shared" si="112"/>
        <v>0.28531695488871972</v>
      </c>
      <c r="H446" s="46">
        <f t="shared" si="117"/>
        <v>-0.8486649731798398</v>
      </c>
      <c r="I446" s="46">
        <f t="shared" si="118"/>
        <v>-0.56334801829112013</v>
      </c>
      <c r="J446" s="46">
        <f t="shared" si="113"/>
        <v>9.3980211493292123E-2</v>
      </c>
      <c r="K446" s="46">
        <f t="shared" si="114"/>
        <v>-0.46936780679782802</v>
      </c>
      <c r="L446" s="46">
        <f t="shared" si="115"/>
        <v>0.16752624443027964</v>
      </c>
      <c r="M446" s="46">
        <f t="shared" si="119"/>
        <v>-0.30184156236754839</v>
      </c>
      <c r="O446" s="44"/>
      <c r="P446" s="12"/>
      <c r="Q446" s="12"/>
      <c r="R446" s="12"/>
      <c r="S446" s="44"/>
      <c r="T446" s="12"/>
      <c r="U446" s="12"/>
    </row>
    <row r="447" spans="6:21" x14ac:dyDescent="0.2">
      <c r="F447" s="163">
        <f t="shared" si="116"/>
        <v>20.150000000000151</v>
      </c>
      <c r="G447" s="46">
        <f t="shared" si="112"/>
        <v>0.28531695488836945</v>
      </c>
      <c r="H447" s="46">
        <f t="shared" si="117"/>
        <v>-0.39531837228285033</v>
      </c>
      <c r="I447" s="46">
        <f t="shared" si="118"/>
        <v>-0.11000141739448088</v>
      </c>
      <c r="J447" s="46">
        <f t="shared" si="113"/>
        <v>9.9943140699739502E-2</v>
      </c>
      <c r="K447" s="46">
        <f t="shared" si="114"/>
        <v>-1.005827669474138E-2</v>
      </c>
      <c r="L447" s="46">
        <f t="shared" si="115"/>
        <v>0.199968343628419</v>
      </c>
      <c r="M447" s="46">
        <f t="shared" si="119"/>
        <v>0.18991006693367762</v>
      </c>
      <c r="O447" s="44"/>
      <c r="P447" s="12"/>
      <c r="Q447" s="12"/>
      <c r="R447" s="12"/>
      <c r="S447" s="44"/>
      <c r="T447" s="12"/>
      <c r="U447" s="12"/>
    </row>
    <row r="448" spans="6:21" x14ac:dyDescent="0.2">
      <c r="F448" s="163">
        <f t="shared" si="116"/>
        <v>20.200000000000152</v>
      </c>
      <c r="G448" s="46">
        <f t="shared" si="112"/>
        <v>0.1763355756872787</v>
      </c>
      <c r="H448" s="46">
        <f t="shared" si="117"/>
        <v>0.1992840756329351</v>
      </c>
      <c r="I448" s="46">
        <f t="shared" si="118"/>
        <v>0.3756196513202138</v>
      </c>
      <c r="J448" s="46">
        <f t="shared" si="113"/>
        <v>9.6069592011153684E-2</v>
      </c>
      <c r="K448" s="46">
        <f t="shared" si="114"/>
        <v>0.47168924333136747</v>
      </c>
      <c r="L448" s="46">
        <f t="shared" si="115"/>
        <v>0.16353345113925818</v>
      </c>
      <c r="M448" s="46">
        <f t="shared" si="119"/>
        <v>0.63522269447062574</v>
      </c>
      <c r="O448" s="44"/>
      <c r="P448" s="12"/>
      <c r="Q448" s="12"/>
      <c r="R448" s="12"/>
      <c r="S448" s="44"/>
      <c r="T448" s="12"/>
      <c r="U448" s="12"/>
    </row>
    <row r="449" spans="6:21" x14ac:dyDescent="0.2">
      <c r="F449" s="163">
        <f t="shared" si="116"/>
        <v>20.250000000000153</v>
      </c>
      <c r="G449" s="46">
        <f t="shared" si="112"/>
        <v>-5.7362831932389329E-13</v>
      </c>
      <c r="H449" s="46">
        <f t="shared" si="117"/>
        <v>0.72267799170557634</v>
      </c>
      <c r="I449" s="46">
        <f t="shared" si="118"/>
        <v>0.72267799170500269</v>
      </c>
      <c r="J449" s="46">
        <f t="shared" si="113"/>
        <v>8.2740802957032678E-2</v>
      </c>
      <c r="K449" s="46">
        <f t="shared" si="114"/>
        <v>0.80541879466203536</v>
      </c>
      <c r="L449" s="46">
        <f t="shared" si="115"/>
        <v>7.0771182274740163E-2</v>
      </c>
      <c r="M449" s="46">
        <f t="shared" si="119"/>
        <v>0.87618997693677558</v>
      </c>
      <c r="O449" s="44"/>
      <c r="P449" s="12"/>
      <c r="Q449" s="12"/>
      <c r="R449" s="12"/>
      <c r="S449" s="44"/>
      <c r="T449" s="12"/>
      <c r="U449" s="12"/>
    </row>
    <row r="450" spans="6:21" x14ac:dyDescent="0.2">
      <c r="F450" s="163">
        <f t="shared" si="116"/>
        <v>20.300000000000153</v>
      </c>
      <c r="G450" s="46">
        <f t="shared" si="112"/>
        <v>-0.17633557568820687</v>
      </c>
      <c r="H450" s="46">
        <f t="shared" si="117"/>
        <v>0.98784335328241124</v>
      </c>
      <c r="I450" s="46">
        <f t="shared" si="118"/>
        <v>0.81150777759420434</v>
      </c>
      <c r="J450" s="46">
        <f t="shared" si="113"/>
        <v>6.1268602823312195E-2</v>
      </c>
      <c r="K450" s="46">
        <f t="shared" si="114"/>
        <v>0.87277638041751648</v>
      </c>
      <c r="L450" s="46">
        <f t="shared" si="115"/>
        <v>-4.6367475596108314E-2</v>
      </c>
      <c r="M450" s="46">
        <f t="shared" si="119"/>
        <v>0.82640890482140816</v>
      </c>
      <c r="O450" s="44"/>
      <c r="P450" s="12"/>
      <c r="Q450" s="12"/>
      <c r="R450" s="12"/>
      <c r="S450" s="44"/>
      <c r="T450" s="12"/>
      <c r="U450" s="12"/>
    </row>
    <row r="451" spans="6:21" x14ac:dyDescent="0.2">
      <c r="F451" s="163">
        <f t="shared" si="116"/>
        <v>20.350000000000154</v>
      </c>
      <c r="G451" s="46">
        <f t="shared" si="112"/>
        <v>-0.28531695488872399</v>
      </c>
      <c r="H451" s="46">
        <f t="shared" si="117"/>
        <v>0.90003081306323607</v>
      </c>
      <c r="I451" s="46">
        <f t="shared" si="118"/>
        <v>0.61471385817451207</v>
      </c>
      <c r="J451" s="46">
        <f t="shared" si="113"/>
        <v>3.3766301442906758E-2</v>
      </c>
      <c r="K451" s="46">
        <f t="shared" si="114"/>
        <v>0.64848015961741878</v>
      </c>
      <c r="L451" s="46">
        <f t="shared" si="115"/>
        <v>-0.14753534442482302</v>
      </c>
      <c r="M451" s="46">
        <f t="shared" si="119"/>
        <v>0.50094481519259582</v>
      </c>
      <c r="O451" s="44"/>
      <c r="P451" s="12"/>
      <c r="Q451" s="12"/>
      <c r="R451" s="12"/>
      <c r="S451" s="44"/>
      <c r="T451" s="12"/>
      <c r="U451" s="12"/>
    </row>
    <row r="452" spans="6:21" x14ac:dyDescent="0.2">
      <c r="F452" s="163">
        <f t="shared" si="116"/>
        <v>20.400000000000155</v>
      </c>
      <c r="G452" s="46">
        <f t="shared" si="112"/>
        <v>-0.28531695488836517</v>
      </c>
      <c r="H452" s="46">
        <f t="shared" si="117"/>
        <v>0.49061770035328056</v>
      </c>
      <c r="I452" s="46">
        <f t="shared" si="118"/>
        <v>0.20530074546491539</v>
      </c>
      <c r="J452" s="46">
        <f t="shared" si="113"/>
        <v>2.9406956774805028E-3</v>
      </c>
      <c r="K452" s="46">
        <f t="shared" si="114"/>
        <v>0.2082414411423959</v>
      </c>
      <c r="L452" s="46">
        <f t="shared" si="115"/>
        <v>-0.19788621638720075</v>
      </c>
      <c r="M452" s="46">
        <f t="shared" si="119"/>
        <v>1.0355224755195146E-2</v>
      </c>
      <c r="O452" s="44"/>
      <c r="P452" s="12"/>
      <c r="Q452" s="12"/>
      <c r="R452" s="12"/>
      <c r="S452" s="44"/>
      <c r="T452" s="12"/>
      <c r="U452" s="12"/>
    </row>
    <row r="453" spans="6:21" x14ac:dyDescent="0.2">
      <c r="F453" s="163">
        <f t="shared" si="116"/>
        <v>20.450000000000156</v>
      </c>
      <c r="G453" s="46">
        <f t="shared" si="112"/>
        <v>-0.17633557568727445</v>
      </c>
      <c r="H453" s="46">
        <f t="shared" si="117"/>
        <v>-9.4103780712074717E-2</v>
      </c>
      <c r="I453" s="46">
        <f t="shared" si="118"/>
        <v>-0.27043935639934918</v>
      </c>
      <c r="J453" s="46">
        <f t="shared" si="113"/>
        <v>-2.8174335533501727E-2</v>
      </c>
      <c r="K453" s="46">
        <f t="shared" si="114"/>
        <v>-0.29861369193285092</v>
      </c>
      <c r="L453" s="46">
        <f t="shared" si="115"/>
        <v>-0.18007726348019798</v>
      </c>
      <c r="M453" s="46">
        <f t="shared" si="119"/>
        <v>-0.4786909554130489</v>
      </c>
      <c r="O453" s="44"/>
      <c r="P453" s="12"/>
      <c r="Q453" s="12"/>
      <c r="R453" s="12"/>
      <c r="S453" s="44"/>
      <c r="T453" s="12"/>
      <c r="U453" s="12"/>
    </row>
    <row r="454" spans="6:21" x14ac:dyDescent="0.2">
      <c r="F454" s="163">
        <f t="shared" si="116"/>
        <v>20.500000000000156</v>
      </c>
      <c r="G454" s="46">
        <f t="shared" si="112"/>
        <v>5.8744714821756801E-13</v>
      </c>
      <c r="H454" s="46">
        <f t="shared" si="117"/>
        <v>-0.64519993549829358</v>
      </c>
      <c r="I454" s="46">
        <f t="shared" si="118"/>
        <v>-0.64519993549770616</v>
      </c>
      <c r="J454" s="46">
        <f t="shared" si="113"/>
        <v>-5.651642778397168E-2</v>
      </c>
      <c r="K454" s="46">
        <f t="shared" si="114"/>
        <v>-0.70171636328167786</v>
      </c>
      <c r="L454" s="46">
        <f t="shared" si="115"/>
        <v>-0.10024259212825222</v>
      </c>
      <c r="M454" s="46">
        <f t="shared" si="119"/>
        <v>-0.80195895540993012</v>
      </c>
      <c r="O454" s="44"/>
      <c r="P454" s="12"/>
      <c r="Q454" s="12"/>
      <c r="R454" s="12"/>
      <c r="S454" s="44"/>
      <c r="T454" s="12"/>
      <c r="U454" s="12"/>
    </row>
    <row r="455" spans="6:21" x14ac:dyDescent="0.2">
      <c r="F455" s="163">
        <f t="shared" si="116"/>
        <v>20.550000000000157</v>
      </c>
      <c r="G455" s="46">
        <f t="shared" si="112"/>
        <v>0.17633557568822494</v>
      </c>
      <c r="H455" s="46">
        <f t="shared" si="117"/>
        <v>-0.96575212932715149</v>
      </c>
      <c r="I455" s="46">
        <f t="shared" si="118"/>
        <v>-0.7894165536389266</v>
      </c>
      <c r="J455" s="46">
        <f t="shared" si="113"/>
        <v>-7.9296131373137999E-2</v>
      </c>
      <c r="K455" s="46">
        <f t="shared" si="114"/>
        <v>-0.86871268501206456</v>
      </c>
      <c r="L455" s="46">
        <f t="shared" si="115"/>
        <v>1.4119585225143425E-2</v>
      </c>
      <c r="M455" s="46">
        <f t="shared" si="119"/>
        <v>-0.85459309978692111</v>
      </c>
      <c r="O455" s="44"/>
      <c r="P455" s="12"/>
      <c r="Q455" s="12"/>
      <c r="R455" s="12"/>
      <c r="S455" s="44"/>
      <c r="T455" s="12"/>
      <c r="U455" s="12"/>
    </row>
    <row r="456" spans="6:21" x14ac:dyDescent="0.2">
      <c r="F456" s="163">
        <f t="shared" si="116"/>
        <v>20.600000000000158</v>
      </c>
      <c r="G456" s="46">
        <f t="shared" si="112"/>
        <v>0.28531695488872821</v>
      </c>
      <c r="H456" s="46">
        <f t="shared" si="117"/>
        <v>-0.94122009585193744</v>
      </c>
      <c r="I456" s="46">
        <f t="shared" si="118"/>
        <v>-0.65590314096320923</v>
      </c>
      <c r="J456" s="46">
        <f t="shared" si="113"/>
        <v>-9.4271451010063831E-2</v>
      </c>
      <c r="K456" s="46">
        <f t="shared" si="114"/>
        <v>-0.75017459197327307</v>
      </c>
      <c r="L456" s="46">
        <f t="shared" si="115"/>
        <v>0.12361842002874773</v>
      </c>
      <c r="M456" s="46">
        <f t="shared" si="119"/>
        <v>-0.62655617194452529</v>
      </c>
      <c r="O456" s="44"/>
      <c r="P456" s="12"/>
      <c r="Q456" s="12"/>
      <c r="R456" s="12"/>
      <c r="S456" s="44"/>
      <c r="T456" s="12"/>
      <c r="U456" s="12"/>
    </row>
    <row r="457" spans="6:21" x14ac:dyDescent="0.2">
      <c r="F457" s="163">
        <f t="shared" si="116"/>
        <v>20.650000000000158</v>
      </c>
      <c r="G457" s="46">
        <f t="shared" si="112"/>
        <v>0.28531695488836095</v>
      </c>
      <c r="H457" s="46">
        <f t="shared" si="117"/>
        <v>-0.58036966385926947</v>
      </c>
      <c r="I457" s="46">
        <f t="shared" si="118"/>
        <v>-0.29505270897090852</v>
      </c>
      <c r="J457" s="46">
        <f t="shared" si="113"/>
        <v>-9.9968504649934925E-2</v>
      </c>
      <c r="K457" s="46">
        <f t="shared" si="114"/>
        <v>-0.39502121362084341</v>
      </c>
      <c r="L457" s="46">
        <f t="shared" si="115"/>
        <v>0.19053819089541607</v>
      </c>
      <c r="M457" s="46">
        <f t="shared" si="119"/>
        <v>-0.20448302272542737</v>
      </c>
      <c r="O457" s="44"/>
      <c r="P457" s="12"/>
      <c r="Q457" s="12"/>
      <c r="R457" s="12"/>
      <c r="S457" s="44"/>
      <c r="T457" s="12"/>
      <c r="U457" s="12"/>
    </row>
    <row r="458" spans="6:21" x14ac:dyDescent="0.2">
      <c r="F458" s="163">
        <f t="shared" si="116"/>
        <v>20.700000000000159</v>
      </c>
      <c r="G458" s="46">
        <f t="shared" si="112"/>
        <v>0.17633557568726324</v>
      </c>
      <c r="H458" s="46">
        <f t="shared" si="117"/>
        <v>-1.2140536110417826E-2</v>
      </c>
      <c r="I458" s="46">
        <f t="shared" si="118"/>
        <v>0.16419503957684542</v>
      </c>
      <c r="J458" s="46">
        <f t="shared" si="113"/>
        <v>-9.5826584056018252E-2</v>
      </c>
      <c r="K458" s="46">
        <f t="shared" si="114"/>
        <v>6.8368455520827168E-2</v>
      </c>
      <c r="L458" s="46">
        <f t="shared" si="115"/>
        <v>0.19182908694975997</v>
      </c>
      <c r="M458" s="46">
        <f t="shared" si="119"/>
        <v>0.26019754247058718</v>
      </c>
      <c r="O458" s="44"/>
      <c r="P458" s="12"/>
      <c r="Q458" s="12"/>
      <c r="R458" s="12"/>
      <c r="S458" s="44"/>
      <c r="T458" s="12"/>
      <c r="U458" s="12"/>
    </row>
    <row r="459" spans="6:21" x14ac:dyDescent="0.2">
      <c r="F459" s="163">
        <f t="shared" si="116"/>
        <v>20.75000000000016</v>
      </c>
      <c r="G459" s="46">
        <f t="shared" si="112"/>
        <v>-6.0126597711124272E-13</v>
      </c>
      <c r="H459" s="46">
        <f t="shared" si="117"/>
        <v>0.56042666907621264</v>
      </c>
      <c r="I459" s="46">
        <f t="shared" si="118"/>
        <v>0.56042666907561134</v>
      </c>
      <c r="J459" s="46">
        <f t="shared" si="113"/>
        <v>-8.2253340119407506E-2</v>
      </c>
      <c r="K459" s="46">
        <f t="shared" si="114"/>
        <v>0.47817332895620385</v>
      </c>
      <c r="L459" s="46">
        <f t="shared" si="115"/>
        <v>0.12704647263001553</v>
      </c>
      <c r="M459" s="46">
        <f t="shared" si="119"/>
        <v>0.60521980158621935</v>
      </c>
      <c r="O459" s="44"/>
      <c r="P459" s="12"/>
      <c r="Q459" s="12"/>
      <c r="R459" s="12"/>
      <c r="S459" s="44"/>
      <c r="T459" s="12"/>
      <c r="U459" s="12"/>
    </row>
    <row r="460" spans="6:21" x14ac:dyDescent="0.2">
      <c r="F460" s="163">
        <f t="shared" si="116"/>
        <v>20.800000000000161</v>
      </c>
      <c r="G460" s="46">
        <f t="shared" si="112"/>
        <v>-0.1763355756882361</v>
      </c>
      <c r="H460" s="46">
        <f t="shared" si="117"/>
        <v>0.9327412440216637</v>
      </c>
      <c r="I460" s="46">
        <f t="shared" si="118"/>
        <v>0.75640566833342759</v>
      </c>
      <c r="J460" s="46">
        <f t="shared" si="113"/>
        <v>-6.05846615565451E-2</v>
      </c>
      <c r="K460" s="46">
        <f t="shared" si="114"/>
        <v>0.69582100677688252</v>
      </c>
      <c r="L460" s="46">
        <f t="shared" si="115"/>
        <v>1.8504037728373869E-2</v>
      </c>
      <c r="M460" s="46">
        <f t="shared" si="119"/>
        <v>0.71432504450525636</v>
      </c>
      <c r="O460" s="44"/>
      <c r="P460" s="12"/>
      <c r="Q460" s="12"/>
      <c r="R460" s="12"/>
      <c r="S460" s="44"/>
      <c r="T460" s="12"/>
      <c r="U460" s="12"/>
    </row>
    <row r="461" spans="6:21" x14ac:dyDescent="0.2">
      <c r="F461" s="163">
        <f t="shared" si="116"/>
        <v>20.850000000000161</v>
      </c>
      <c r="G461" s="46">
        <f t="shared" si="112"/>
        <v>-0.28531695488873254</v>
      </c>
      <c r="H461" s="46">
        <f t="shared" si="117"/>
        <v>0.97176709850412679</v>
      </c>
      <c r="I461" s="46">
        <f t="shared" si="118"/>
        <v>0.68645014361539425</v>
      </c>
      <c r="J461" s="46">
        <f t="shared" si="113"/>
        <v>-3.2953195752789342E-2</v>
      </c>
      <c r="K461" s="46">
        <f t="shared" si="114"/>
        <v>0.65349694786260493</v>
      </c>
      <c r="L461" s="46">
        <f t="shared" si="115"/>
        <v>-9.6411918250019005E-2</v>
      </c>
      <c r="M461" s="46">
        <f t="shared" si="119"/>
        <v>0.55708502961258588</v>
      </c>
      <c r="O461" s="44"/>
      <c r="P461" s="12"/>
      <c r="Q461" s="12"/>
      <c r="R461" s="12"/>
      <c r="S461" s="44"/>
      <c r="T461" s="12"/>
      <c r="U461" s="12"/>
    </row>
    <row r="462" spans="6:21" x14ac:dyDescent="0.2">
      <c r="F462" s="163">
        <f t="shared" si="116"/>
        <v>20.900000000000162</v>
      </c>
      <c r="G462" s="46">
        <f t="shared" si="112"/>
        <v>-0.28531695488835662</v>
      </c>
      <c r="H462" s="46">
        <f t="shared" si="117"/>
        <v>0.66355944645479203</v>
      </c>
      <c r="I462" s="46">
        <f t="shared" si="118"/>
        <v>0.37824249156643541</v>
      </c>
      <c r="J462" s="46">
        <f t="shared" si="113"/>
        <v>-2.0784520279718724E-3</v>
      </c>
      <c r="K462" s="46">
        <f t="shared" si="114"/>
        <v>0.37616403953846356</v>
      </c>
      <c r="L462" s="46">
        <f t="shared" si="115"/>
        <v>-0.17811980353396728</v>
      </c>
      <c r="M462" s="46">
        <f t="shared" si="119"/>
        <v>0.19804423600449625</v>
      </c>
      <c r="O462" s="44"/>
      <c r="P462" s="12"/>
      <c r="Q462" s="12"/>
      <c r="R462" s="12"/>
      <c r="S462" s="44"/>
      <c r="T462" s="12"/>
      <c r="U462" s="12"/>
    </row>
    <row r="463" spans="6:21" x14ac:dyDescent="0.2">
      <c r="F463" s="163">
        <f t="shared" si="116"/>
        <v>20.950000000000163</v>
      </c>
      <c r="G463" s="46">
        <f t="shared" si="112"/>
        <v>-0.17633557568725206</v>
      </c>
      <c r="H463" s="46">
        <f t="shared" si="117"/>
        <v>0.11824758112277381</v>
      </c>
      <c r="I463" s="46">
        <f t="shared" si="118"/>
        <v>-5.8087994564478246E-2</v>
      </c>
      <c r="J463" s="46">
        <f t="shared" si="113"/>
        <v>2.9000854484105359E-2</v>
      </c>
      <c r="K463" s="46">
        <f t="shared" si="114"/>
        <v>-2.9087140080372886E-2</v>
      </c>
      <c r="L463" s="46">
        <f t="shared" si="115"/>
        <v>-0.19847619685301698</v>
      </c>
      <c r="M463" s="46">
        <f t="shared" si="119"/>
        <v>-0.22756333693338984</v>
      </c>
      <c r="O463" s="44"/>
      <c r="P463" s="12"/>
      <c r="Q463" s="12"/>
      <c r="R463" s="12"/>
      <c r="S463" s="44"/>
      <c r="T463" s="12"/>
      <c r="U463" s="12"/>
    </row>
    <row r="464" spans="6:21" x14ac:dyDescent="0.2">
      <c r="F464" s="163">
        <f t="shared" si="116"/>
        <v>21.000000000000163</v>
      </c>
      <c r="G464" s="46">
        <f t="shared" si="112"/>
        <v>6.1508480600491744E-13</v>
      </c>
      <c r="H464" s="46">
        <f t="shared" si="117"/>
        <v>-0.46931671516244955</v>
      </c>
      <c r="I464" s="46">
        <f t="shared" si="118"/>
        <v>-0.46931671516183449</v>
      </c>
      <c r="J464" s="46">
        <f t="shared" si="113"/>
        <v>5.722587542867924E-2</v>
      </c>
      <c r="K464" s="46">
        <f t="shared" si="114"/>
        <v>-0.41209083973315525</v>
      </c>
      <c r="L464" s="46">
        <f t="shared" si="115"/>
        <v>-0.15046955273962828</v>
      </c>
      <c r="M464" s="46">
        <f t="shared" si="119"/>
        <v>-0.56256039247278355</v>
      </c>
      <c r="O464" s="44"/>
      <c r="P464" s="12"/>
      <c r="Q464" s="12"/>
      <c r="R464" s="12"/>
      <c r="S464" s="44"/>
      <c r="T464" s="12"/>
      <c r="U464" s="12"/>
    </row>
    <row r="465" spans="6:21" x14ac:dyDescent="0.2">
      <c r="F465" s="163">
        <f t="shared" si="116"/>
        <v>21.050000000000164</v>
      </c>
      <c r="G465" s="46">
        <f t="shared" si="112"/>
        <v>0.17633557568823352</v>
      </c>
      <c r="H465" s="46">
        <f t="shared" si="117"/>
        <v>-0.88918394809712475</v>
      </c>
      <c r="I465" s="46">
        <f t="shared" si="118"/>
        <v>-0.71284837240889121</v>
      </c>
      <c r="J465" s="46">
        <f t="shared" si="113"/>
        <v>7.9818683349559827E-2</v>
      </c>
      <c r="K465" s="46">
        <f t="shared" si="114"/>
        <v>-0.63302968905933144</v>
      </c>
      <c r="L465" s="46">
        <f t="shared" si="115"/>
        <v>-5.0635254582668578E-2</v>
      </c>
      <c r="M465" s="46">
        <f t="shared" si="119"/>
        <v>-0.68366494364199992</v>
      </c>
      <c r="O465" s="44"/>
      <c r="P465" s="12"/>
      <c r="Q465" s="12"/>
      <c r="R465" s="12"/>
      <c r="S465" s="44"/>
      <c r="T465" s="12"/>
      <c r="U465" s="12"/>
    </row>
    <row r="466" spans="6:21" x14ac:dyDescent="0.2">
      <c r="F466" s="163">
        <f t="shared" si="116"/>
        <v>21.100000000000165</v>
      </c>
      <c r="G466" s="46">
        <f t="shared" si="112"/>
        <v>0.28531695488873682</v>
      </c>
      <c r="H466" s="46">
        <f t="shared" si="117"/>
        <v>-0.9913264291598296</v>
      </c>
      <c r="I466" s="46">
        <f t="shared" si="118"/>
        <v>-0.70600947427109273</v>
      </c>
      <c r="J466" s="46">
        <f t="shared" si="113"/>
        <v>9.4555677365838114E-2</v>
      </c>
      <c r="K466" s="46">
        <f t="shared" si="114"/>
        <v>-0.61145379690525459</v>
      </c>
      <c r="L466" s="46">
        <f t="shared" si="115"/>
        <v>6.6639824178323218E-2</v>
      </c>
      <c r="M466" s="46">
        <f t="shared" si="119"/>
        <v>-0.54481397272693133</v>
      </c>
      <c r="O466" s="44"/>
      <c r="P466" s="12"/>
      <c r="Q466" s="12"/>
      <c r="R466" s="12"/>
      <c r="S466" s="44"/>
      <c r="T466" s="12"/>
      <c r="U466" s="12"/>
    </row>
    <row r="467" spans="6:21" x14ac:dyDescent="0.2">
      <c r="F467" s="163">
        <f t="shared" si="116"/>
        <v>21.150000000000166</v>
      </c>
      <c r="G467" s="46">
        <f t="shared" si="112"/>
        <v>0.28531695488835235</v>
      </c>
      <c r="H467" s="46">
        <f t="shared" si="117"/>
        <v>-0.7392464297076945</v>
      </c>
      <c r="I467" s="46">
        <f t="shared" si="118"/>
        <v>-0.45392947481934215</v>
      </c>
      <c r="J467" s="46">
        <f t="shared" si="113"/>
        <v>9.9986431616715152E-2</v>
      </c>
      <c r="K467" s="46">
        <f t="shared" si="114"/>
        <v>-0.35394304320262698</v>
      </c>
      <c r="L467" s="46">
        <f t="shared" si="115"/>
        <v>0.16096151675483591</v>
      </c>
      <c r="M467" s="46">
        <f t="shared" si="119"/>
        <v>-0.1929815264477911</v>
      </c>
      <c r="O467" s="44"/>
      <c r="P467" s="12"/>
      <c r="Q467" s="12"/>
      <c r="R467" s="12"/>
      <c r="S467" s="44"/>
      <c r="T467" s="12"/>
      <c r="U467" s="12"/>
    </row>
    <row r="468" spans="6:21" x14ac:dyDescent="0.2">
      <c r="F468" s="163">
        <f t="shared" si="116"/>
        <v>21.200000000000166</v>
      </c>
      <c r="G468" s="46">
        <f t="shared" si="112"/>
        <v>0.1763355756872409</v>
      </c>
      <c r="H468" s="46">
        <f t="shared" si="117"/>
        <v>-0.22301761273165541</v>
      </c>
      <c r="I468" s="46">
        <f t="shared" si="118"/>
        <v>-4.6682037044414509E-2</v>
      </c>
      <c r="J468" s="46">
        <f t="shared" si="113"/>
        <v>9.5576447248462648E-2</v>
      </c>
      <c r="K468" s="46">
        <f t="shared" si="114"/>
        <v>4.8894410204048139E-2</v>
      </c>
      <c r="L468" s="46">
        <f t="shared" si="115"/>
        <v>0.19984170869012921</v>
      </c>
      <c r="M468" s="46">
        <f t="shared" si="119"/>
        <v>0.24873611889417735</v>
      </c>
      <c r="O468" s="44"/>
      <c r="P468" s="12"/>
      <c r="Q468" s="12"/>
      <c r="R468" s="12"/>
      <c r="S468" s="44"/>
      <c r="T468" s="12"/>
      <c r="U468" s="12"/>
    </row>
    <row r="469" spans="6:21" x14ac:dyDescent="0.2">
      <c r="F469" s="163">
        <f t="shared" si="116"/>
        <v>21.250000000000167</v>
      </c>
      <c r="G469" s="46">
        <f t="shared" si="112"/>
        <v>-6.2890363489859215E-13</v>
      </c>
      <c r="H469" s="46">
        <f t="shared" si="117"/>
        <v>0.37290024476280181</v>
      </c>
      <c r="I469" s="46">
        <f t="shared" si="118"/>
        <v>0.37290024476217293</v>
      </c>
      <c r="J469" s="46">
        <f t="shared" si="113"/>
        <v>8.1759758187290615E-2</v>
      </c>
      <c r="K469" s="46">
        <f t="shared" si="114"/>
        <v>0.45466000294946352</v>
      </c>
      <c r="L469" s="46">
        <f t="shared" si="115"/>
        <v>0.16988852701002821</v>
      </c>
      <c r="M469" s="46">
        <f t="shared" si="119"/>
        <v>0.62454852995949173</v>
      </c>
      <c r="O469" s="44"/>
      <c r="P469" s="12"/>
      <c r="Q469" s="12"/>
      <c r="R469" s="12"/>
      <c r="S469" s="44"/>
      <c r="T469" s="12"/>
      <c r="U469" s="12"/>
    </row>
    <row r="470" spans="6:21" x14ac:dyDescent="0.2">
      <c r="F470" s="163">
        <f t="shared" si="116"/>
        <v>21.300000000000168</v>
      </c>
      <c r="G470" s="46">
        <f t="shared" si="112"/>
        <v>-0.17633557568824471</v>
      </c>
      <c r="H470" s="46">
        <f t="shared" si="117"/>
        <v>0.83557273947962674</v>
      </c>
      <c r="I470" s="46">
        <f t="shared" si="118"/>
        <v>0.65923716379138209</v>
      </c>
      <c r="J470" s="46">
        <f t="shared" si="113"/>
        <v>5.98962131990219E-2</v>
      </c>
      <c r="K470" s="46">
        <f t="shared" si="114"/>
        <v>0.71913337699040403</v>
      </c>
      <c r="L470" s="46">
        <f t="shared" si="115"/>
        <v>8.1419029945620794E-2</v>
      </c>
      <c r="M470" s="46">
        <f t="shared" si="119"/>
        <v>0.80055240693602481</v>
      </c>
      <c r="O470" s="44"/>
      <c r="P470" s="12"/>
      <c r="Q470" s="12"/>
      <c r="R470" s="12"/>
      <c r="S470" s="44"/>
      <c r="T470" s="12"/>
      <c r="U470" s="12"/>
    </row>
    <row r="471" spans="6:21" x14ac:dyDescent="0.2">
      <c r="F471" s="163">
        <f t="shared" si="116"/>
        <v>21.350000000000168</v>
      </c>
      <c r="G471" s="46">
        <f t="shared" si="112"/>
        <v>-0.28531695488874104</v>
      </c>
      <c r="H471" s="46">
        <f t="shared" si="117"/>
        <v>0.99967693245161537</v>
      </c>
      <c r="I471" s="46">
        <f t="shared" si="118"/>
        <v>0.71435997756287439</v>
      </c>
      <c r="J471" s="46">
        <f t="shared" si="113"/>
        <v>3.2137638566861852E-2</v>
      </c>
      <c r="K471" s="46">
        <f t="shared" si="114"/>
        <v>0.7464976161297362</v>
      </c>
      <c r="L471" s="46">
        <f t="shared" si="115"/>
        <v>-3.509439520758597E-2</v>
      </c>
      <c r="M471" s="46">
        <f t="shared" si="119"/>
        <v>0.71140322092215025</v>
      </c>
      <c r="O471" s="44"/>
      <c r="P471" s="12"/>
      <c r="Q471" s="12"/>
      <c r="R471" s="12"/>
      <c r="S471" s="44"/>
      <c r="T471" s="12"/>
      <c r="U471" s="12"/>
    </row>
    <row r="472" spans="6:21" x14ac:dyDescent="0.2">
      <c r="F472" s="163">
        <f t="shared" si="116"/>
        <v>21.400000000000169</v>
      </c>
      <c r="G472" s="46">
        <f t="shared" si="112"/>
        <v>-0.28531695488834813</v>
      </c>
      <c r="H472" s="46">
        <f t="shared" si="117"/>
        <v>0.8065748285768789</v>
      </c>
      <c r="I472" s="46">
        <f t="shared" si="118"/>
        <v>0.52125787368853072</v>
      </c>
      <c r="J472" s="46">
        <f t="shared" si="113"/>
        <v>1.2160537556316286E-3</v>
      </c>
      <c r="K472" s="46">
        <f t="shared" si="114"/>
        <v>0.52247392744416232</v>
      </c>
      <c r="L472" s="46">
        <f t="shared" si="115"/>
        <v>-0.13951992523137952</v>
      </c>
      <c r="M472" s="46">
        <f t="shared" si="119"/>
        <v>0.38295400221278281</v>
      </c>
      <c r="O472" s="44"/>
      <c r="P472" s="12"/>
      <c r="Q472" s="12"/>
      <c r="R472" s="12"/>
      <c r="S472" s="44"/>
      <c r="T472" s="12"/>
      <c r="U472" s="12"/>
    </row>
    <row r="473" spans="6:21" x14ac:dyDescent="0.2">
      <c r="F473" s="163">
        <f t="shared" si="116"/>
        <v>21.45000000000017</v>
      </c>
      <c r="G473" s="46">
        <f t="shared" si="112"/>
        <v>-0.17633557568722971</v>
      </c>
      <c r="H473" s="46">
        <f t="shared" si="117"/>
        <v>0.32526600681866408</v>
      </c>
      <c r="I473" s="46">
        <f t="shared" si="118"/>
        <v>0.14893043113143437</v>
      </c>
      <c r="J473" s="46">
        <f t="shared" si="113"/>
        <v>-2.9825215966465864E-2</v>
      </c>
      <c r="K473" s="46">
        <f t="shared" si="114"/>
        <v>0.1191052151649685</v>
      </c>
      <c r="L473" s="46">
        <f t="shared" si="115"/>
        <v>-0.19588928518341575</v>
      </c>
      <c r="M473" s="46">
        <f t="shared" si="119"/>
        <v>-7.6784070018447254E-2</v>
      </c>
      <c r="O473" s="44"/>
      <c r="P473" s="12"/>
      <c r="Q473" s="12"/>
      <c r="R473" s="12"/>
      <c r="S473" s="44"/>
      <c r="T473" s="12"/>
      <c r="U473" s="12"/>
    </row>
    <row r="474" spans="6:21" x14ac:dyDescent="0.2">
      <c r="F474" s="163">
        <f t="shared" si="116"/>
        <v>21.500000000000171</v>
      </c>
      <c r="G474" s="46">
        <f t="shared" si="112"/>
        <v>6.4272246379226677E-13</v>
      </c>
      <c r="H474" s="46">
        <f t="shared" si="117"/>
        <v>-0.27226742912657925</v>
      </c>
      <c r="I474" s="46">
        <f t="shared" si="118"/>
        <v>-0.27226742912593654</v>
      </c>
      <c r="J474" s="46">
        <f t="shared" si="113"/>
        <v>-5.7931065853695757E-2</v>
      </c>
      <c r="K474" s="46">
        <f t="shared" si="114"/>
        <v>-0.33019849497963227</v>
      </c>
      <c r="L474" s="46">
        <f t="shared" si="115"/>
        <v>-0.18478664220542207</v>
      </c>
      <c r="M474" s="46">
        <f t="shared" si="119"/>
        <v>-0.51498513718505434</v>
      </c>
      <c r="O474" s="44"/>
      <c r="P474" s="12"/>
      <c r="Q474" s="12"/>
      <c r="R474" s="12"/>
      <c r="S474" s="44"/>
      <c r="T474" s="12"/>
      <c r="U474" s="12"/>
    </row>
    <row r="475" spans="6:21" x14ac:dyDescent="0.2">
      <c r="F475" s="163">
        <f t="shared" si="116"/>
        <v>21.550000000000171</v>
      </c>
      <c r="G475" s="46">
        <f t="shared" si="112"/>
        <v>0.17633557568825586</v>
      </c>
      <c r="H475" s="46">
        <f t="shared" si="117"/>
        <v>-0.77251379466616832</v>
      </c>
      <c r="I475" s="46">
        <f t="shared" si="118"/>
        <v>-0.59617821897791246</v>
      </c>
      <c r="J475" s="46">
        <f t="shared" si="113"/>
        <v>-8.0335297353553589E-2</v>
      </c>
      <c r="K475" s="46">
        <f t="shared" si="114"/>
        <v>-0.67651351633146606</v>
      </c>
      <c r="L475" s="46">
        <f t="shared" si="115"/>
        <v>-0.11003618483757741</v>
      </c>
      <c r="M475" s="46">
        <f t="shared" si="119"/>
        <v>-0.78654970116904344</v>
      </c>
      <c r="O475" s="44"/>
      <c r="P475" s="12"/>
      <c r="Q475" s="12"/>
      <c r="R475" s="12"/>
      <c r="S475" s="44"/>
      <c r="T475" s="12"/>
      <c r="U475" s="12"/>
    </row>
    <row r="476" spans="6:21" x14ac:dyDescent="0.2">
      <c r="F476" s="163">
        <f t="shared" si="116"/>
        <v>21.600000000000172</v>
      </c>
      <c r="G476" s="46">
        <f t="shared" si="112"/>
        <v>0.28531695488874531</v>
      </c>
      <c r="H476" s="46">
        <f t="shared" si="117"/>
        <v>-0.9967241900859356</v>
      </c>
      <c r="I476" s="46">
        <f t="shared" si="118"/>
        <v>-0.71140723519719029</v>
      </c>
      <c r="J476" s="46">
        <f t="shared" si="113"/>
        <v>-9.4832869416089483E-2</v>
      </c>
      <c r="K476" s="46">
        <f t="shared" si="114"/>
        <v>-0.80624010461327977</v>
      </c>
      <c r="L476" s="46">
        <f t="shared" si="115"/>
        <v>2.6150784820513514E-3</v>
      </c>
      <c r="M476" s="46">
        <f t="shared" si="119"/>
        <v>-0.80362502613122844</v>
      </c>
      <c r="O476" s="44"/>
      <c r="P476" s="12"/>
      <c r="Q476" s="12"/>
      <c r="R476" s="12"/>
      <c r="S476" s="44"/>
      <c r="T476" s="12"/>
      <c r="U476" s="12"/>
    </row>
    <row r="477" spans="6:21" x14ac:dyDescent="0.2">
      <c r="F477" s="163">
        <f t="shared" si="116"/>
        <v>21.650000000000173</v>
      </c>
      <c r="G477" s="46">
        <f t="shared" si="112"/>
        <v>0.28531695488834385</v>
      </c>
      <c r="H477" s="46">
        <f t="shared" si="117"/>
        <v>-0.86478336768679065</v>
      </c>
      <c r="I477" s="46">
        <f t="shared" si="118"/>
        <v>-0.57946641279844679</v>
      </c>
      <c r="J477" s="46">
        <f t="shared" si="113"/>
        <v>-9.9996920266434655E-2</v>
      </c>
      <c r="K477" s="46">
        <f t="shared" si="114"/>
        <v>-0.67946333306488149</v>
      </c>
      <c r="L477" s="46">
        <f t="shared" si="115"/>
        <v>0.11436560553712119</v>
      </c>
      <c r="M477" s="46">
        <f t="shared" si="119"/>
        <v>-0.56509772752776033</v>
      </c>
      <c r="O477" s="44"/>
      <c r="P477" s="12"/>
      <c r="Q477" s="12"/>
      <c r="R477" s="12"/>
      <c r="S477" s="44"/>
      <c r="T477" s="12"/>
      <c r="U477" s="12"/>
    </row>
    <row r="478" spans="6:21" x14ac:dyDescent="0.2">
      <c r="F478" s="163">
        <f t="shared" si="116"/>
        <v>21.700000000000173</v>
      </c>
      <c r="G478" s="46">
        <f t="shared" si="112"/>
        <v>0.17633557568721853</v>
      </c>
      <c r="H478" s="46">
        <f t="shared" si="117"/>
        <v>-0.42383665116493235</v>
      </c>
      <c r="I478" s="46">
        <f t="shared" si="118"/>
        <v>-0.24750107547771383</v>
      </c>
      <c r="J478" s="46">
        <f t="shared" si="113"/>
        <v>-9.5319200196980175E-2</v>
      </c>
      <c r="K478" s="46">
        <f t="shared" si="114"/>
        <v>-0.34282027567469397</v>
      </c>
      <c r="L478" s="46">
        <f t="shared" si="115"/>
        <v>0.18672410323912983</v>
      </c>
      <c r="M478" s="46">
        <f t="shared" si="119"/>
        <v>-0.15609617243556417</v>
      </c>
      <c r="O478" s="44"/>
      <c r="P478" s="12"/>
      <c r="Q478" s="12"/>
      <c r="R478" s="12"/>
      <c r="S478" s="44"/>
      <c r="T478" s="12"/>
      <c r="U478" s="12"/>
    </row>
    <row r="479" spans="6:21" x14ac:dyDescent="0.2">
      <c r="F479" s="163">
        <f t="shared" si="116"/>
        <v>21.750000000000174</v>
      </c>
      <c r="G479" s="46">
        <f t="shared" si="112"/>
        <v>-6.5654129268594148E-13</v>
      </c>
      <c r="H479" s="46">
        <f t="shared" si="117"/>
        <v>0.16855611329084549</v>
      </c>
      <c r="I479" s="46">
        <f t="shared" si="118"/>
        <v>0.16855611329018896</v>
      </c>
      <c r="J479" s="46">
        <f t="shared" si="113"/>
        <v>-8.1260093879851669E-2</v>
      </c>
      <c r="K479" s="46">
        <f t="shared" si="114"/>
        <v>8.7296019410337294E-2</v>
      </c>
      <c r="L479" s="46">
        <f t="shared" si="115"/>
        <v>0.19476744848621289</v>
      </c>
      <c r="M479" s="46">
        <f t="shared" si="119"/>
        <v>0.28206346789655018</v>
      </c>
      <c r="O479" s="44"/>
      <c r="P479" s="12"/>
      <c r="Q479" s="12"/>
      <c r="R479" s="12"/>
      <c r="S479" s="44"/>
      <c r="T479" s="12"/>
      <c r="U479" s="12"/>
    </row>
    <row r="480" spans="6:21" x14ac:dyDescent="0.2">
      <c r="F480" s="163">
        <f t="shared" si="116"/>
        <v>21.800000000000175</v>
      </c>
      <c r="G480" s="46">
        <f t="shared" si="112"/>
        <v>-0.17633557568826705</v>
      </c>
      <c r="H480" s="46">
        <f t="shared" si="117"/>
        <v>0.70072011474832452</v>
      </c>
      <c r="I480" s="46">
        <f t="shared" si="118"/>
        <v>0.52438453906005744</v>
      </c>
      <c r="J480" s="46">
        <f t="shared" si="113"/>
        <v>-5.9203308966661129E-2</v>
      </c>
      <c r="K480" s="46">
        <f t="shared" si="114"/>
        <v>0.46518123009339629</v>
      </c>
      <c r="L480" s="46">
        <f t="shared" si="115"/>
        <v>0.13572519564848159</v>
      </c>
      <c r="M480" s="46">
        <f t="shared" si="119"/>
        <v>0.60090642574187791</v>
      </c>
      <c r="O480" s="44"/>
      <c r="P480" s="12"/>
      <c r="Q480" s="12"/>
      <c r="R480" s="12"/>
      <c r="S480" s="44"/>
      <c r="T480" s="12"/>
      <c r="U480" s="12"/>
    </row>
    <row r="481" spans="6:21" x14ac:dyDescent="0.2">
      <c r="F481" s="163">
        <f t="shared" si="116"/>
        <v>21.850000000000176</v>
      </c>
      <c r="G481" s="46">
        <f t="shared" si="112"/>
        <v>-0.28531695488874959</v>
      </c>
      <c r="H481" s="46">
        <f t="shared" si="117"/>
        <v>0.98250158842116497</v>
      </c>
      <c r="I481" s="46">
        <f t="shared" si="118"/>
        <v>0.69718463353241544</v>
      </c>
      <c r="J481" s="46">
        <f t="shared" si="113"/>
        <v>-3.1319690557085784E-2</v>
      </c>
      <c r="K481" s="46">
        <f t="shared" si="114"/>
        <v>0.66586494297532961</v>
      </c>
      <c r="L481" s="46">
        <f t="shared" si="115"/>
        <v>2.9933827411719117E-2</v>
      </c>
      <c r="M481" s="46">
        <f t="shared" si="119"/>
        <v>0.69579877038704874</v>
      </c>
      <c r="O481" s="44"/>
      <c r="P481" s="12"/>
      <c r="Q481" s="12"/>
      <c r="R481" s="12"/>
      <c r="S481" s="44"/>
      <c r="T481" s="12"/>
      <c r="U481" s="12"/>
    </row>
    <row r="482" spans="6:21" x14ac:dyDescent="0.2">
      <c r="F482" s="163">
        <f t="shared" si="116"/>
        <v>21.900000000000176</v>
      </c>
      <c r="G482" s="46">
        <f t="shared" si="112"/>
        <v>-0.28531695488833952</v>
      </c>
      <c r="H482" s="46">
        <f t="shared" si="117"/>
        <v>0.91321388899097822</v>
      </c>
      <c r="I482" s="46">
        <f t="shared" si="118"/>
        <v>0.62789693410263869</v>
      </c>
      <c r="J482" s="46">
        <f t="shared" si="113"/>
        <v>-3.5356501708260998E-4</v>
      </c>
      <c r="K482" s="46">
        <f t="shared" si="114"/>
        <v>0.62754336908555608</v>
      </c>
      <c r="L482" s="46">
        <f t="shared" si="115"/>
        <v>-8.6167932682052986E-2</v>
      </c>
      <c r="M482" s="46">
        <f t="shared" si="119"/>
        <v>0.54137543640350305</v>
      </c>
      <c r="O482" s="44"/>
      <c r="P482" s="12"/>
      <c r="Q482" s="12"/>
      <c r="R482" s="12"/>
      <c r="S482" s="44"/>
      <c r="T482" s="12"/>
      <c r="U482" s="12"/>
    </row>
    <row r="483" spans="6:21" x14ac:dyDescent="0.2">
      <c r="F483" s="163">
        <f t="shared" si="116"/>
        <v>21.950000000000177</v>
      </c>
      <c r="G483" s="46">
        <f t="shared" si="112"/>
        <v>-0.17633557568720737</v>
      </c>
      <c r="H483" s="46">
        <f t="shared" si="117"/>
        <v>0.51761501749498662</v>
      </c>
      <c r="I483" s="46">
        <f t="shared" si="118"/>
        <v>0.34127944180777925</v>
      </c>
      <c r="J483" s="46">
        <f t="shared" si="113"/>
        <v>3.0647358653644097E-2</v>
      </c>
      <c r="K483" s="46">
        <f t="shared" si="114"/>
        <v>0.37192680046142335</v>
      </c>
      <c r="L483" s="46">
        <f t="shared" si="115"/>
        <v>-0.17259005511235864</v>
      </c>
      <c r="M483" s="46">
        <f t="shared" si="119"/>
        <v>0.1993367453490647</v>
      </c>
      <c r="O483" s="44"/>
      <c r="P483" s="12"/>
      <c r="Q483" s="12"/>
      <c r="R483" s="12"/>
      <c r="S483" s="44"/>
      <c r="T483" s="12"/>
      <c r="U483" s="12"/>
    </row>
    <row r="484" spans="6:21" x14ac:dyDescent="0.2">
      <c r="F484" s="163">
        <f t="shared" si="116"/>
        <v>22.000000000000178</v>
      </c>
      <c r="G484" s="46">
        <f t="shared" si="112"/>
        <v>6.703601215796162E-13</v>
      </c>
      <c r="H484" s="46">
        <f t="shared" si="117"/>
        <v>-6.2938950582239639E-2</v>
      </c>
      <c r="I484" s="46">
        <f t="shared" si="118"/>
        <v>-6.2938950581569272E-2</v>
      </c>
      <c r="J484" s="46">
        <f t="shared" si="113"/>
        <v>5.8631946597603374E-2</v>
      </c>
      <c r="K484" s="46">
        <f t="shared" si="114"/>
        <v>-4.3070039839658986E-3</v>
      </c>
      <c r="L484" s="46">
        <f t="shared" si="115"/>
        <v>-0.19956534923181721</v>
      </c>
      <c r="M484" s="46">
        <f t="shared" si="119"/>
        <v>-0.20387235321578309</v>
      </c>
      <c r="O484" s="44"/>
      <c r="P484" s="12"/>
      <c r="Q484" s="12"/>
      <c r="R484" s="12"/>
      <c r="S484" s="44"/>
      <c r="T484" s="12"/>
      <c r="U484" s="12"/>
    </row>
    <row r="485" spans="6:21" x14ac:dyDescent="0.2">
      <c r="F485" s="163">
        <f t="shared" si="116"/>
        <v>22.050000000000178</v>
      </c>
      <c r="G485" s="46">
        <f t="shared" si="112"/>
        <v>0.17633557568827823</v>
      </c>
      <c r="H485" s="46">
        <f t="shared" si="117"/>
        <v>-0.62100346358149494</v>
      </c>
      <c r="I485" s="46">
        <f t="shared" si="118"/>
        <v>-0.44466788789321671</v>
      </c>
      <c r="J485" s="46">
        <f t="shared" si="113"/>
        <v>8.0845934952516962E-2</v>
      </c>
      <c r="K485" s="46">
        <f t="shared" si="114"/>
        <v>-0.36382195294069974</v>
      </c>
      <c r="L485" s="46">
        <f t="shared" si="115"/>
        <v>-0.1578024588431545</v>
      </c>
      <c r="M485" s="46">
        <f t="shared" si="119"/>
        <v>-0.52162441178385421</v>
      </c>
      <c r="O485" s="44"/>
      <c r="P485" s="12"/>
      <c r="Q485" s="12"/>
      <c r="R485" s="12"/>
      <c r="S485" s="44"/>
      <c r="T485" s="12"/>
      <c r="U485" s="12"/>
    </row>
    <row r="486" spans="6:21" x14ac:dyDescent="0.2">
      <c r="F486" s="163">
        <f t="shared" si="116"/>
        <v>22.100000000000179</v>
      </c>
      <c r="G486" s="46">
        <f t="shared" si="112"/>
        <v>0.28531695488875386</v>
      </c>
      <c r="H486" s="46">
        <f t="shared" si="117"/>
        <v>-0.95716994097142138</v>
      </c>
      <c r="I486" s="46">
        <f t="shared" si="118"/>
        <v>-0.67185298608266752</v>
      </c>
      <c r="J486" s="46">
        <f t="shared" si="113"/>
        <v>9.5103006539596413E-2</v>
      </c>
      <c r="K486" s="46">
        <f t="shared" si="114"/>
        <v>-0.57674997954307106</v>
      </c>
      <c r="L486" s="46">
        <f t="shared" si="115"/>
        <v>-6.1686172068048432E-2</v>
      </c>
      <c r="M486" s="46">
        <f t="shared" si="119"/>
        <v>-0.63843615161111944</v>
      </c>
      <c r="O486" s="44"/>
      <c r="P486" s="12"/>
      <c r="Q486" s="12"/>
      <c r="R486" s="12"/>
      <c r="S486" s="44"/>
      <c r="T486" s="12"/>
      <c r="U486" s="12"/>
    </row>
    <row r="487" spans="6:21" x14ac:dyDescent="0.2">
      <c r="F487" s="163">
        <f t="shared" si="116"/>
        <v>22.15000000000018</v>
      </c>
      <c r="G487" s="46">
        <f t="shared" si="112"/>
        <v>0.28531695488833531</v>
      </c>
      <c r="H487" s="46">
        <f t="shared" si="117"/>
        <v>-0.95131879349840898</v>
      </c>
      <c r="I487" s="46">
        <f t="shared" si="118"/>
        <v>-0.66600183861007367</v>
      </c>
      <c r="J487" s="46">
        <f t="shared" si="113"/>
        <v>9.9999969818808543E-2</v>
      </c>
      <c r="K487" s="46">
        <f t="shared" si="114"/>
        <v>-0.56600186879126513</v>
      </c>
      <c r="L487" s="46">
        <f t="shared" si="115"/>
        <v>5.5677267549647441E-2</v>
      </c>
      <c r="M487" s="46">
        <f t="shared" si="119"/>
        <v>-0.51032460124161771</v>
      </c>
      <c r="O487" s="44"/>
      <c r="P487" s="12"/>
      <c r="Q487" s="12"/>
      <c r="R487" s="12"/>
      <c r="S487" s="44"/>
      <c r="T487" s="12"/>
      <c r="U487" s="12"/>
    </row>
    <row r="488" spans="6:21" x14ac:dyDescent="0.2">
      <c r="F488" s="163">
        <f t="shared" si="116"/>
        <v>22.20000000000018</v>
      </c>
      <c r="G488" s="46">
        <f t="shared" si="112"/>
        <v>0.17633557568719618</v>
      </c>
      <c r="H488" s="46">
        <f t="shared" si="117"/>
        <v>-0.60554076333449913</v>
      </c>
      <c r="I488" s="46">
        <f t="shared" si="118"/>
        <v>-0.42920518764730298</v>
      </c>
      <c r="J488" s="46">
        <f t="shared" si="113"/>
        <v>9.5054862039018806E-2</v>
      </c>
      <c r="K488" s="46">
        <f t="shared" si="114"/>
        <v>-0.33415032560828417</v>
      </c>
      <c r="L488" s="46">
        <f t="shared" si="115"/>
        <v>0.15386325825415531</v>
      </c>
      <c r="M488" s="46">
        <f t="shared" si="119"/>
        <v>-0.18028706735412886</v>
      </c>
      <c r="O488" s="44"/>
      <c r="P488" s="12"/>
      <c r="Q488" s="12"/>
      <c r="R488" s="12"/>
      <c r="S488" s="44"/>
      <c r="T488" s="12"/>
      <c r="U488" s="12"/>
    </row>
    <row r="489" spans="6:21" x14ac:dyDescent="0.2">
      <c r="F489" s="163">
        <f t="shared" si="116"/>
        <v>22.250000000000181</v>
      </c>
      <c r="G489" s="46">
        <f t="shared" si="112"/>
        <v>-6.8417895047329091E-13</v>
      </c>
      <c r="H489" s="46">
        <f t="shared" si="117"/>
        <v>-4.3389856455352732E-2</v>
      </c>
      <c r="I489" s="46">
        <f t="shared" si="118"/>
        <v>-4.3389856456036914E-2</v>
      </c>
      <c r="J489" s="46">
        <f t="shared" si="113"/>
        <v>8.075438436874971E-2</v>
      </c>
      <c r="K489" s="46">
        <f t="shared" si="114"/>
        <v>3.7364527912712796E-2</v>
      </c>
      <c r="L489" s="46">
        <f t="shared" si="115"/>
        <v>0.19905266876272285</v>
      </c>
      <c r="M489" s="46">
        <f t="shared" si="119"/>
        <v>0.23641719667543565</v>
      </c>
      <c r="O489" s="44"/>
      <c r="P489" s="12"/>
      <c r="Q489" s="12"/>
      <c r="R489" s="12"/>
      <c r="S489" s="44"/>
      <c r="T489" s="12"/>
      <c r="U489" s="12"/>
    </row>
    <row r="490" spans="6:21" x14ac:dyDescent="0.2">
      <c r="F490" s="163">
        <f t="shared" si="116"/>
        <v>22.300000000000182</v>
      </c>
      <c r="G490" s="46">
        <f t="shared" si="112"/>
        <v>-0.17633557568828939</v>
      </c>
      <c r="H490" s="46">
        <f t="shared" si="117"/>
        <v>0.53426518925304123</v>
      </c>
      <c r="I490" s="46">
        <f t="shared" si="118"/>
        <v>0.35792961356475184</v>
      </c>
      <c r="J490" s="46">
        <f t="shared" si="113"/>
        <v>5.850600040687523E-2</v>
      </c>
      <c r="K490" s="46">
        <f t="shared" si="114"/>
        <v>0.41643561397162709</v>
      </c>
      <c r="L490" s="46">
        <f t="shared" si="115"/>
        <v>0.17568048215578999</v>
      </c>
      <c r="M490" s="46">
        <f t="shared" si="119"/>
        <v>0.59211609612741711</v>
      </c>
      <c r="O490" s="44"/>
      <c r="P490" s="12"/>
      <c r="Q490" s="12"/>
      <c r="R490" s="12"/>
      <c r="S490" s="44"/>
      <c r="T490" s="12"/>
      <c r="U490" s="12"/>
    </row>
    <row r="491" spans="6:21" x14ac:dyDescent="0.2">
      <c r="F491" s="163">
        <f t="shared" si="116"/>
        <v>22.350000000000183</v>
      </c>
      <c r="G491" s="46">
        <f t="shared" si="112"/>
        <v>-0.28531695488875813</v>
      </c>
      <c r="H491" s="46">
        <f t="shared" si="117"/>
        <v>0.92101567010451446</v>
      </c>
      <c r="I491" s="46">
        <f t="shared" si="118"/>
        <v>0.63569871521575627</v>
      </c>
      <c r="J491" s="46">
        <f t="shared" si="113"/>
        <v>3.0499412573283837E-2</v>
      </c>
      <c r="K491" s="46">
        <f t="shared" si="114"/>
        <v>0.66619812778904008</v>
      </c>
      <c r="L491" s="46">
        <f t="shared" si="115"/>
        <v>9.1797002163586938E-2</v>
      </c>
      <c r="M491" s="46">
        <f t="shared" si="119"/>
        <v>0.75799512995262708</v>
      </c>
      <c r="O491" s="44"/>
      <c r="P491" s="12"/>
      <c r="Q491" s="12"/>
      <c r="R491" s="12"/>
      <c r="S491" s="44"/>
      <c r="T491" s="12"/>
      <c r="U491" s="12"/>
    </row>
    <row r="492" spans="6:21" x14ac:dyDescent="0.2">
      <c r="F492" s="163">
        <f t="shared" si="116"/>
        <v>22.400000000000183</v>
      </c>
      <c r="G492" s="46">
        <f t="shared" ref="G492:G555" si="120">$J$41*SIN($J$40*F492+$J$42)</f>
        <v>-0.28531695488833103</v>
      </c>
      <c r="H492" s="46">
        <f t="shared" si="117"/>
        <v>0.97866723291954016</v>
      </c>
      <c r="I492" s="46">
        <f t="shared" si="118"/>
        <v>0.69335027803120908</v>
      </c>
      <c r="J492" s="46">
        <f t="shared" ref="J492:J555" si="121">$M$41*SIN($M$40*F492+$M$42)</f>
        <v>-5.0895002432226749E-4</v>
      </c>
      <c r="K492" s="46">
        <f t="shared" ref="K492:K555" si="122">I492+J492</f>
        <v>0.6928413280068868</v>
      </c>
      <c r="L492" s="46">
        <f t="shared" ref="L492:L555" si="123">$P$41*SIN($P$40*F492+$P$42)</f>
        <v>-2.3704989240050225E-2</v>
      </c>
      <c r="M492" s="46">
        <f t="shared" si="119"/>
        <v>0.66913633876683654</v>
      </c>
      <c r="O492" s="44"/>
      <c r="P492" s="12"/>
      <c r="Q492" s="12"/>
      <c r="R492" s="12"/>
      <c r="S492" s="44"/>
      <c r="T492" s="12"/>
      <c r="U492" s="12"/>
    </row>
    <row r="493" spans="6:21" x14ac:dyDescent="0.2">
      <c r="F493" s="163">
        <f t="shared" ref="F493:F556" si="124">F492+$G$38</f>
        <v>22.450000000000184</v>
      </c>
      <c r="G493" s="46">
        <f t="shared" si="120"/>
        <v>-0.17633557568718497</v>
      </c>
      <c r="H493" s="46">
        <f t="shared" ref="H493:H556" si="125">$G$41*SIN($G$40*F493+$G$42)</f>
        <v>0.68661972119547021</v>
      </c>
      <c r="I493" s="46">
        <f t="shared" ref="I493:I556" si="126">G493+H493</f>
        <v>0.51028414550828527</v>
      </c>
      <c r="J493" s="46">
        <f t="shared" si="121"/>
        <v>-3.146722138376163E-2</v>
      </c>
      <c r="K493" s="46">
        <f t="shared" si="122"/>
        <v>0.47881692412452365</v>
      </c>
      <c r="L493" s="46">
        <f t="shared" si="123"/>
        <v>-0.13104204654857637</v>
      </c>
      <c r="M493" s="46">
        <f t="shared" si="119"/>
        <v>0.34777487757594727</v>
      </c>
      <c r="O493" s="44"/>
      <c r="P493" s="12"/>
      <c r="Q493" s="12"/>
      <c r="R493" s="12"/>
      <c r="S493" s="44"/>
      <c r="T493" s="12"/>
      <c r="U493" s="12"/>
    </row>
    <row r="494" spans="6:21" x14ac:dyDescent="0.2">
      <c r="F494" s="163">
        <f t="shared" si="124"/>
        <v>22.500000000000185</v>
      </c>
      <c r="G494" s="46">
        <f t="shared" si="120"/>
        <v>6.9799777936696563E-13</v>
      </c>
      <c r="H494" s="46">
        <f t="shared" si="125"/>
        <v>0.1492280587879852</v>
      </c>
      <c r="I494" s="46">
        <f t="shared" si="126"/>
        <v>0.1492280587886832</v>
      </c>
      <c r="J494" s="46">
        <f t="shared" si="121"/>
        <v>-5.9328465519595454E-2</v>
      </c>
      <c r="K494" s="46">
        <f t="shared" si="122"/>
        <v>8.9899593269087752E-2</v>
      </c>
      <c r="L494" s="46">
        <f t="shared" si="123"/>
        <v>-0.19324304988455368</v>
      </c>
      <c r="M494" s="46">
        <f t="shared" ref="M494:M557" si="127">I494+L494+J494</f>
        <v>-0.10334345661546593</v>
      </c>
      <c r="O494" s="44"/>
      <c r="P494" s="12"/>
      <c r="Q494" s="12"/>
      <c r="R494" s="12"/>
      <c r="S494" s="44"/>
      <c r="T494" s="12"/>
      <c r="U494" s="12"/>
    </row>
    <row r="495" spans="6:21" x14ac:dyDescent="0.2">
      <c r="F495" s="163">
        <f t="shared" si="124"/>
        <v>22.550000000000185</v>
      </c>
      <c r="G495" s="46">
        <f t="shared" si="120"/>
        <v>0.17633557568830058</v>
      </c>
      <c r="H495" s="46">
        <f t="shared" si="125"/>
        <v>-0.44148603263124242</v>
      </c>
      <c r="I495" s="46">
        <f t="shared" si="126"/>
        <v>-0.26515045694294181</v>
      </c>
      <c r="J495" s="46">
        <f t="shared" si="121"/>
        <v>-8.1350558158451963E-2</v>
      </c>
      <c r="K495" s="46">
        <f t="shared" si="122"/>
        <v>-0.34650101510139375</v>
      </c>
      <c r="L495" s="46">
        <f t="shared" si="123"/>
        <v>-0.1888835181927459</v>
      </c>
      <c r="M495" s="46">
        <f t="shared" si="127"/>
        <v>-0.53538453329413971</v>
      </c>
      <c r="O495" s="44"/>
      <c r="P495" s="12"/>
      <c r="Q495" s="12"/>
      <c r="R495" s="12"/>
      <c r="S495" s="44"/>
      <c r="T495" s="12"/>
      <c r="U495" s="12"/>
    </row>
    <row r="496" spans="6:21" x14ac:dyDescent="0.2">
      <c r="F496" s="163">
        <f t="shared" si="124"/>
        <v>22.600000000000186</v>
      </c>
      <c r="G496" s="46">
        <f t="shared" si="120"/>
        <v>0.28531695488876241</v>
      </c>
      <c r="H496" s="46">
        <f t="shared" si="125"/>
        <v>-0.87444756849329386</v>
      </c>
      <c r="I496" s="46">
        <f t="shared" si="126"/>
        <v>-0.58913061360453145</v>
      </c>
      <c r="J496" s="46">
        <f t="shared" si="121"/>
        <v>-9.5366068639976376E-2</v>
      </c>
      <c r="K496" s="46">
        <f t="shared" si="122"/>
        <v>-0.68449668224450777</v>
      </c>
      <c r="L496" s="46">
        <f t="shared" si="123"/>
        <v>-0.11946504628885622</v>
      </c>
      <c r="M496" s="46">
        <f t="shared" si="127"/>
        <v>-0.80396172853336401</v>
      </c>
      <c r="O496" s="44"/>
      <c r="P496" s="12"/>
      <c r="Q496" s="12"/>
      <c r="R496" s="12"/>
      <c r="S496" s="44"/>
      <c r="T496" s="12"/>
      <c r="U496" s="12"/>
    </row>
    <row r="497" spans="6:21" x14ac:dyDescent="0.2">
      <c r="F497" s="163">
        <f t="shared" si="124"/>
        <v>22.650000000000187</v>
      </c>
      <c r="G497" s="46">
        <f t="shared" si="120"/>
        <v>0.28531695488833203</v>
      </c>
      <c r="H497" s="46">
        <f t="shared" si="125"/>
        <v>-0.99494998122437983</v>
      </c>
      <c r="I497" s="46">
        <f t="shared" si="126"/>
        <v>-0.70963302633604775</v>
      </c>
      <c r="J497" s="46">
        <f t="shared" si="121"/>
        <v>-9.9995580046970622E-2</v>
      </c>
      <c r="K497" s="46">
        <f t="shared" si="122"/>
        <v>-0.80962860638301837</v>
      </c>
      <c r="L497" s="46">
        <f t="shared" si="123"/>
        <v>-8.8980963266051868E-3</v>
      </c>
      <c r="M497" s="46">
        <f t="shared" si="127"/>
        <v>-0.81852670270962358</v>
      </c>
      <c r="O497" s="44"/>
      <c r="P497" s="12"/>
      <c r="Q497" s="12"/>
      <c r="R497" s="12"/>
      <c r="S497" s="44"/>
      <c r="T497" s="12"/>
      <c r="U497" s="12"/>
    </row>
    <row r="498" spans="6:21" x14ac:dyDescent="0.2">
      <c r="F498" s="163">
        <f t="shared" si="124"/>
        <v>22.700000000000188</v>
      </c>
      <c r="G498" s="46">
        <f t="shared" si="120"/>
        <v>0.17633557568717381</v>
      </c>
      <c r="H498" s="46">
        <f t="shared" si="125"/>
        <v>-0.75993513952682079</v>
      </c>
      <c r="I498" s="46">
        <f t="shared" si="126"/>
        <v>-0.58359956383964695</v>
      </c>
      <c r="J498" s="46">
        <f t="shared" si="121"/>
        <v>-9.4783452439557048E-2</v>
      </c>
      <c r="K498" s="46">
        <f t="shared" si="122"/>
        <v>-0.67838301627920394</v>
      </c>
      <c r="L498" s="46">
        <f t="shared" si="123"/>
        <v>0.10473370928029353</v>
      </c>
      <c r="M498" s="46">
        <f t="shared" si="127"/>
        <v>-0.57364930699891048</v>
      </c>
      <c r="O498" s="44"/>
      <c r="P498" s="12"/>
      <c r="Q498" s="12"/>
      <c r="R498" s="12"/>
      <c r="S498" s="44"/>
      <c r="T498" s="12"/>
      <c r="U498" s="12"/>
    </row>
    <row r="499" spans="6:21" x14ac:dyDescent="0.2">
      <c r="F499" s="163">
        <f t="shared" si="124"/>
        <v>22.750000000000188</v>
      </c>
      <c r="G499" s="46">
        <f t="shared" si="120"/>
        <v>-7.1181660826064024E-13</v>
      </c>
      <c r="H499" s="46">
        <f t="shared" si="125"/>
        <v>-0.25337895459911303</v>
      </c>
      <c r="I499" s="46">
        <f t="shared" si="126"/>
        <v>-0.25337895459982485</v>
      </c>
      <c r="J499" s="46">
        <f t="shared" si="121"/>
        <v>-8.0242667275366164E-2</v>
      </c>
      <c r="K499" s="46">
        <f t="shared" si="122"/>
        <v>-0.33362162187519101</v>
      </c>
      <c r="L499" s="46">
        <f t="shared" si="123"/>
        <v>0.18229109084293088</v>
      </c>
      <c r="M499" s="46">
        <f t="shared" si="127"/>
        <v>-0.15133053103226013</v>
      </c>
      <c r="O499" s="44"/>
      <c r="P499" s="12"/>
      <c r="Q499" s="12"/>
      <c r="R499" s="12"/>
      <c r="S499" s="44"/>
      <c r="T499" s="12"/>
      <c r="U499" s="12"/>
    </row>
    <row r="500" spans="6:21" x14ac:dyDescent="0.2">
      <c r="F500" s="163">
        <f t="shared" si="124"/>
        <v>22.800000000000189</v>
      </c>
      <c r="G500" s="46">
        <f t="shared" si="120"/>
        <v>-0.17633557568831179</v>
      </c>
      <c r="H500" s="46">
        <f t="shared" si="125"/>
        <v>0.34371503822742744</v>
      </c>
      <c r="I500" s="46">
        <f t="shared" si="126"/>
        <v>0.16737946253911565</v>
      </c>
      <c r="J500" s="46">
        <f t="shared" si="121"/>
        <v>-5.7804339394722098E-2</v>
      </c>
      <c r="K500" s="46">
        <f t="shared" si="122"/>
        <v>0.10957512314439355</v>
      </c>
      <c r="L500" s="46">
        <f t="shared" si="123"/>
        <v>0.19706022442174242</v>
      </c>
      <c r="M500" s="46">
        <f t="shared" si="127"/>
        <v>0.30663534756613597</v>
      </c>
      <c r="O500" s="44"/>
      <c r="P500" s="12"/>
      <c r="Q500" s="12"/>
      <c r="R500" s="12"/>
      <c r="S500" s="44"/>
      <c r="T500" s="12"/>
      <c r="U500" s="12"/>
    </row>
    <row r="501" spans="6:21" x14ac:dyDescent="0.2">
      <c r="F501" s="163">
        <f t="shared" si="124"/>
        <v>22.85000000000019</v>
      </c>
      <c r="G501" s="46">
        <f t="shared" si="120"/>
        <v>-0.28531695488876668</v>
      </c>
      <c r="H501" s="46">
        <f t="shared" si="125"/>
        <v>0.81799217693826931</v>
      </c>
      <c r="I501" s="46">
        <f t="shared" si="126"/>
        <v>0.53267522204950257</v>
      </c>
      <c r="J501" s="46">
        <f t="shared" si="121"/>
        <v>-2.9676865638613076E-2</v>
      </c>
      <c r="K501" s="46">
        <f t="shared" si="122"/>
        <v>0.50299835641088952</v>
      </c>
      <c r="L501" s="46">
        <f t="shared" si="123"/>
        <v>0.14395403737172649</v>
      </c>
      <c r="M501" s="46">
        <f t="shared" si="127"/>
        <v>0.64695239378261604</v>
      </c>
      <c r="O501" s="44"/>
      <c r="P501" s="12"/>
      <c r="Q501" s="12"/>
      <c r="R501" s="12"/>
      <c r="S501" s="44"/>
      <c r="T501" s="12"/>
      <c r="U501" s="12"/>
    </row>
    <row r="502" spans="6:21" x14ac:dyDescent="0.2">
      <c r="F502" s="163">
        <f t="shared" si="124"/>
        <v>22.90000000000019</v>
      </c>
      <c r="G502" s="46">
        <f t="shared" si="120"/>
        <v>-0.28531695488832776</v>
      </c>
      <c r="H502" s="46">
        <f t="shared" si="125"/>
        <v>0.99998293102972158</v>
      </c>
      <c r="I502" s="46">
        <f t="shared" si="126"/>
        <v>0.71466597614139382</v>
      </c>
      <c r="J502" s="46">
        <f t="shared" si="121"/>
        <v>1.3714272032733323E-3</v>
      </c>
      <c r="K502" s="46">
        <f t="shared" si="122"/>
        <v>0.71603740334466714</v>
      </c>
      <c r="L502" s="46">
        <f t="shared" si="123"/>
        <v>4.12643969835641E-2</v>
      </c>
      <c r="M502" s="46">
        <f t="shared" si="127"/>
        <v>0.75730180032823124</v>
      </c>
      <c r="O502" s="44"/>
      <c r="P502" s="12"/>
      <c r="Q502" s="12"/>
      <c r="R502" s="12"/>
      <c r="S502" s="44"/>
      <c r="T502" s="12"/>
      <c r="U502" s="12"/>
    </row>
    <row r="503" spans="6:21" x14ac:dyDescent="0.2">
      <c r="F503" s="163">
        <f t="shared" si="124"/>
        <v>22.950000000000191</v>
      </c>
      <c r="G503" s="46">
        <f t="shared" si="120"/>
        <v>-0.17633557568716263</v>
      </c>
      <c r="H503" s="46">
        <f t="shared" si="125"/>
        <v>0.82465804833133427</v>
      </c>
      <c r="I503" s="46">
        <f t="shared" si="126"/>
        <v>0.64832247264417164</v>
      </c>
      <c r="J503" s="46">
        <f t="shared" si="121"/>
        <v>3.2284743164553452E-2</v>
      </c>
      <c r="K503" s="46">
        <f t="shared" si="122"/>
        <v>0.68060721580872507</v>
      </c>
      <c r="L503" s="46">
        <f t="shared" si="123"/>
        <v>-7.5638330718557578E-2</v>
      </c>
      <c r="M503" s="46">
        <f t="shared" si="127"/>
        <v>0.60496888509016755</v>
      </c>
      <c r="O503" s="44"/>
      <c r="P503" s="12"/>
      <c r="Q503" s="12"/>
      <c r="R503" s="12"/>
      <c r="S503" s="44"/>
      <c r="T503" s="12"/>
      <c r="U503" s="12"/>
    </row>
    <row r="504" spans="6:21" x14ac:dyDescent="0.2">
      <c r="F504" s="163">
        <f t="shared" si="124"/>
        <v>23.000000000000192</v>
      </c>
      <c r="G504" s="46">
        <f t="shared" si="120"/>
        <v>7.2563543715431496E-13</v>
      </c>
      <c r="H504" s="46">
        <f t="shared" si="125"/>
        <v>0.35466492027607488</v>
      </c>
      <c r="I504" s="46">
        <f t="shared" si="126"/>
        <v>0.35466492027680052</v>
      </c>
      <c r="J504" s="46">
        <f t="shared" si="121"/>
        <v>6.0020570803357869E-2</v>
      </c>
      <c r="K504" s="46">
        <f t="shared" si="122"/>
        <v>0.4146854910801584</v>
      </c>
      <c r="L504" s="46">
        <f t="shared" si="123"/>
        <v>-0.16648823135008889</v>
      </c>
      <c r="M504" s="46">
        <f t="shared" si="127"/>
        <v>0.24819725973006951</v>
      </c>
      <c r="O504" s="44"/>
      <c r="P504" s="12"/>
      <c r="Q504" s="12"/>
      <c r="R504" s="12"/>
      <c r="S504" s="44"/>
      <c r="T504" s="12"/>
      <c r="U504" s="12"/>
    </row>
    <row r="505" spans="6:21" x14ac:dyDescent="0.2">
      <c r="F505" s="163">
        <f t="shared" si="124"/>
        <v>23.050000000000193</v>
      </c>
      <c r="G505" s="46">
        <f t="shared" si="120"/>
        <v>0.17633557568832295</v>
      </c>
      <c r="H505" s="46">
        <f t="shared" si="125"/>
        <v>-0.24205769275644873</v>
      </c>
      <c r="I505" s="46">
        <f t="shared" si="126"/>
        <v>-6.5722117068125779E-2</v>
      </c>
      <c r="J505" s="46">
        <f t="shared" si="121"/>
        <v>8.1849129430790923E-2</v>
      </c>
      <c r="K505" s="46">
        <f t="shared" si="122"/>
        <v>1.6127012362665144E-2</v>
      </c>
      <c r="L505" s="46">
        <f t="shared" si="123"/>
        <v>-0.19999301265592204</v>
      </c>
      <c r="M505" s="46">
        <f t="shared" si="127"/>
        <v>-0.18386600029325689</v>
      </c>
      <c r="O505" s="44"/>
      <c r="P505" s="12"/>
      <c r="Q505" s="12"/>
      <c r="R505" s="12"/>
      <c r="S505" s="44"/>
      <c r="T505" s="12"/>
      <c r="U505" s="12"/>
    </row>
    <row r="506" spans="6:21" x14ac:dyDescent="0.2">
      <c r="F506" s="163">
        <f t="shared" si="124"/>
        <v>23.100000000000193</v>
      </c>
      <c r="G506" s="46">
        <f t="shared" si="120"/>
        <v>0.28531695488877096</v>
      </c>
      <c r="H506" s="46">
        <f t="shared" si="125"/>
        <v>-0.75228783082438344</v>
      </c>
      <c r="I506" s="46">
        <f t="shared" si="126"/>
        <v>-0.46697087593561248</v>
      </c>
      <c r="J506" s="46">
        <f t="shared" si="121"/>
        <v>9.5622036147180955E-2</v>
      </c>
      <c r="K506" s="46">
        <f t="shared" si="122"/>
        <v>-0.37134883978843153</v>
      </c>
      <c r="L506" s="46">
        <f t="shared" si="123"/>
        <v>-0.16461230528752166</v>
      </c>
      <c r="M506" s="46">
        <f t="shared" si="127"/>
        <v>-0.53596114507595316</v>
      </c>
      <c r="O506" s="44"/>
      <c r="P506" s="12"/>
      <c r="Q506" s="12"/>
      <c r="R506" s="12"/>
      <c r="S506" s="44"/>
      <c r="T506" s="12"/>
      <c r="U506" s="12"/>
    </row>
    <row r="507" spans="6:21" x14ac:dyDescent="0.2">
      <c r="F507" s="163">
        <f t="shared" si="124"/>
        <v>23.150000000000194</v>
      </c>
      <c r="G507" s="46">
        <f t="shared" si="120"/>
        <v>0.28531695488832348</v>
      </c>
      <c r="H507" s="46">
        <f t="shared" si="125"/>
        <v>-0.99370917528271718</v>
      </c>
      <c r="I507" s="46">
        <f t="shared" si="126"/>
        <v>-0.70839222039439376</v>
      </c>
      <c r="J507" s="46">
        <f t="shared" si="121"/>
        <v>9.9983751277490401E-2</v>
      </c>
      <c r="K507" s="46">
        <f t="shared" si="122"/>
        <v>-0.60840846911690338</v>
      </c>
      <c r="L507" s="46">
        <f t="shared" si="123"/>
        <v>-7.25326215852235E-2</v>
      </c>
      <c r="M507" s="46">
        <f t="shared" si="127"/>
        <v>-0.68094109070212694</v>
      </c>
      <c r="O507" s="44"/>
      <c r="P507" s="12"/>
      <c r="Q507" s="12"/>
      <c r="R507" s="12"/>
      <c r="S507" s="44"/>
      <c r="T507" s="12"/>
      <c r="U507" s="12"/>
    </row>
    <row r="508" spans="6:21" x14ac:dyDescent="0.2">
      <c r="F508" s="163">
        <f t="shared" si="124"/>
        <v>23.200000000000195</v>
      </c>
      <c r="G508" s="46">
        <f t="shared" si="120"/>
        <v>0.17633557568715144</v>
      </c>
      <c r="H508" s="46">
        <f t="shared" si="125"/>
        <v>-0.88005663224540076</v>
      </c>
      <c r="I508" s="46">
        <f t="shared" si="126"/>
        <v>-0.70372105655824935</v>
      </c>
      <c r="J508" s="46">
        <f t="shared" si="121"/>
        <v>9.4504991589641041E-2</v>
      </c>
      <c r="K508" s="46">
        <f t="shared" si="122"/>
        <v>-0.60921606496860825</v>
      </c>
      <c r="L508" s="46">
        <f t="shared" si="123"/>
        <v>4.4530160358199261E-2</v>
      </c>
      <c r="M508" s="46">
        <f t="shared" si="127"/>
        <v>-0.56468590461040913</v>
      </c>
      <c r="O508" s="44"/>
      <c r="P508" s="12"/>
      <c r="Q508" s="12"/>
      <c r="R508" s="12"/>
      <c r="S508" s="44"/>
      <c r="T508" s="12"/>
      <c r="U508" s="12"/>
    </row>
    <row r="509" spans="6:21" x14ac:dyDescent="0.2">
      <c r="F509" s="163">
        <f t="shared" si="124"/>
        <v>23.250000000000195</v>
      </c>
      <c r="G509" s="46">
        <f t="shared" si="120"/>
        <v>-7.3945426604798967E-13</v>
      </c>
      <c r="H509" s="46">
        <f t="shared" si="125"/>
        <v>-0.45194072568042026</v>
      </c>
      <c r="I509" s="46">
        <f t="shared" si="126"/>
        <v>-0.45194072568115973</v>
      </c>
      <c r="J509" s="46">
        <f t="shared" si="121"/>
        <v>7.9724980668006151E-2</v>
      </c>
      <c r="K509" s="46">
        <f t="shared" si="122"/>
        <v>-0.37221574501315358</v>
      </c>
      <c r="L509" s="46">
        <f t="shared" si="123"/>
        <v>0.14625499715903853</v>
      </c>
      <c r="M509" s="46">
        <f t="shared" si="127"/>
        <v>-0.22596074785411502</v>
      </c>
      <c r="O509" s="44"/>
      <c r="P509" s="12"/>
      <c r="Q509" s="12"/>
      <c r="R509" s="12"/>
      <c r="S509" s="44"/>
      <c r="T509" s="12"/>
      <c r="U509" s="12"/>
    </row>
    <row r="510" spans="6:21" x14ac:dyDescent="0.2">
      <c r="F510" s="163">
        <f t="shared" si="124"/>
        <v>23.300000000000196</v>
      </c>
      <c r="G510" s="46">
        <f t="shared" si="120"/>
        <v>-0.17633557568833413</v>
      </c>
      <c r="H510" s="46">
        <f t="shared" si="125"/>
        <v>0.13766342551041108</v>
      </c>
      <c r="I510" s="46">
        <f t="shared" si="126"/>
        <v>-3.8672150177923054E-2</v>
      </c>
      <c r="J510" s="46">
        <f t="shared" si="121"/>
        <v>5.709837812905505E-2</v>
      </c>
      <c r="K510" s="46">
        <f t="shared" si="122"/>
        <v>1.8426227951131996E-2</v>
      </c>
      <c r="L510" s="46">
        <f t="shared" si="123"/>
        <v>0.19760383923609076</v>
      </c>
      <c r="M510" s="46">
        <f t="shared" si="127"/>
        <v>0.21603006718722276</v>
      </c>
      <c r="O510" s="44"/>
      <c r="P510" s="12"/>
      <c r="Q510" s="12"/>
      <c r="R510" s="12"/>
      <c r="S510" s="44"/>
      <c r="T510" s="12"/>
      <c r="U510" s="12"/>
    </row>
    <row r="511" spans="6:21" x14ac:dyDescent="0.2">
      <c r="F511" s="163">
        <f t="shared" si="124"/>
        <v>23.350000000000197</v>
      </c>
      <c r="G511" s="46">
        <f t="shared" si="120"/>
        <v>-0.28531695488877523</v>
      </c>
      <c r="H511" s="46">
        <f t="shared" si="125"/>
        <v>0.67807744252733482</v>
      </c>
      <c r="I511" s="46">
        <f t="shared" si="126"/>
        <v>0.39276048763855959</v>
      </c>
      <c r="J511" s="46">
        <f t="shared" si="121"/>
        <v>2.8852110945025246E-2</v>
      </c>
      <c r="K511" s="46">
        <f t="shared" si="122"/>
        <v>0.42161259858358485</v>
      </c>
      <c r="L511" s="46">
        <f t="shared" si="123"/>
        <v>0.18089011828199542</v>
      </c>
      <c r="M511" s="46">
        <f t="shared" si="127"/>
        <v>0.60250271686558032</v>
      </c>
      <c r="O511" s="44"/>
      <c r="P511" s="12"/>
      <c r="Q511" s="12"/>
      <c r="R511" s="12"/>
      <c r="S511" s="44"/>
      <c r="T511" s="12"/>
      <c r="U511" s="12"/>
    </row>
    <row r="512" spans="6:21" x14ac:dyDescent="0.2">
      <c r="F512" s="163">
        <f t="shared" si="124"/>
        <v>23.400000000000198</v>
      </c>
      <c r="G512" s="46">
        <f t="shared" si="120"/>
        <v>-0.28531695488831921</v>
      </c>
      <c r="H512" s="46">
        <f t="shared" si="125"/>
        <v>0.97619965070311643</v>
      </c>
      <c r="I512" s="46">
        <f t="shared" si="126"/>
        <v>0.69088269581479722</v>
      </c>
      <c r="J512" s="46">
        <f t="shared" si="121"/>
        <v>-2.233802357277625E-3</v>
      </c>
      <c r="K512" s="46">
        <f t="shared" si="122"/>
        <v>0.68864889345751956</v>
      </c>
      <c r="L512" s="46">
        <f t="shared" si="123"/>
        <v>0.10187069960018409</v>
      </c>
      <c r="M512" s="46">
        <f t="shared" si="127"/>
        <v>0.7905195930577037</v>
      </c>
      <c r="O512" s="44"/>
      <c r="P512" s="12"/>
      <c r="Q512" s="12"/>
      <c r="R512" s="12"/>
      <c r="S512" s="44"/>
      <c r="T512" s="12"/>
      <c r="U512" s="12"/>
    </row>
    <row r="513" spans="6:21" x14ac:dyDescent="0.2">
      <c r="F513" s="163">
        <f t="shared" si="124"/>
        <v>23.450000000000198</v>
      </c>
      <c r="G513" s="46">
        <f t="shared" si="120"/>
        <v>-0.17633557568714028</v>
      </c>
      <c r="H513" s="46">
        <f t="shared" si="125"/>
        <v>0.92550450510086124</v>
      </c>
      <c r="I513" s="46">
        <f t="shared" si="126"/>
        <v>0.74916892941372093</v>
      </c>
      <c r="J513" s="46">
        <f t="shared" si="121"/>
        <v>-3.3099863177905454E-2</v>
      </c>
      <c r="K513" s="46">
        <f t="shared" si="122"/>
        <v>0.71606906623581545</v>
      </c>
      <c r="L513" s="46">
        <f t="shared" si="123"/>
        <v>-1.2237009569144582E-2</v>
      </c>
      <c r="M513" s="46">
        <f t="shared" si="127"/>
        <v>0.70383205666667092</v>
      </c>
      <c r="O513" s="44"/>
      <c r="P513" s="12"/>
      <c r="Q513" s="12"/>
      <c r="R513" s="12"/>
      <c r="S513" s="44"/>
      <c r="T513" s="12"/>
      <c r="U513" s="12"/>
    </row>
    <row r="514" spans="6:21" x14ac:dyDescent="0.2">
      <c r="F514" s="163">
        <f t="shared" si="124"/>
        <v>23.500000000000199</v>
      </c>
      <c r="G514" s="46">
        <f t="shared" si="120"/>
        <v>7.5327309494166439E-13</v>
      </c>
      <c r="H514" s="46">
        <f t="shared" si="125"/>
        <v>0.54410648314907695</v>
      </c>
      <c r="I514" s="46">
        <f t="shared" si="126"/>
        <v>0.54410648314983023</v>
      </c>
      <c r="J514" s="46">
        <f t="shared" si="121"/>
        <v>-6.0708210960914534E-2</v>
      </c>
      <c r="K514" s="46">
        <f t="shared" si="122"/>
        <v>0.48339827218891568</v>
      </c>
      <c r="L514" s="46">
        <f t="shared" si="123"/>
        <v>-0.12212980956296093</v>
      </c>
      <c r="M514" s="46">
        <f t="shared" si="127"/>
        <v>0.36126846262595474</v>
      </c>
      <c r="O514" s="44"/>
      <c r="P514" s="12"/>
      <c r="Q514" s="12"/>
      <c r="R514" s="12"/>
      <c r="S514" s="44"/>
      <c r="T514" s="12"/>
      <c r="U514" s="12"/>
    </row>
    <row r="515" spans="6:21" x14ac:dyDescent="0.2">
      <c r="F515" s="163">
        <f t="shared" si="124"/>
        <v>23.5500000000002</v>
      </c>
      <c r="G515" s="46">
        <f t="shared" si="120"/>
        <v>0.17633557568834529</v>
      </c>
      <c r="H515" s="46">
        <f t="shared" si="125"/>
        <v>-3.1712611878099914E-2</v>
      </c>
      <c r="I515" s="46">
        <f t="shared" si="126"/>
        <v>0.14462296381024536</v>
      </c>
      <c r="J515" s="46">
        <f t="shared" si="121"/>
        <v>-8.2341611679189283E-2</v>
      </c>
      <c r="K515" s="46">
        <f t="shared" si="122"/>
        <v>6.2281352131056081E-2</v>
      </c>
      <c r="L515" s="46">
        <f t="shared" si="123"/>
        <v>-0.18995628183006594</v>
      </c>
      <c r="M515" s="46">
        <f t="shared" si="127"/>
        <v>-0.12767492969900984</v>
      </c>
      <c r="O515" s="44"/>
      <c r="P515" s="12"/>
      <c r="Q515" s="12"/>
      <c r="R515" s="12"/>
      <c r="S515" s="44"/>
      <c r="T515" s="12"/>
      <c r="U515" s="12"/>
    </row>
    <row r="516" spans="6:21" x14ac:dyDescent="0.2">
      <c r="F516" s="163">
        <f t="shared" si="124"/>
        <v>23.6000000000002</v>
      </c>
      <c r="G516" s="46">
        <f t="shared" si="120"/>
        <v>0.28531695488877951</v>
      </c>
      <c r="H516" s="46">
        <f t="shared" si="125"/>
        <v>-0.59620010137894752</v>
      </c>
      <c r="I516" s="46">
        <f t="shared" si="126"/>
        <v>-0.31088314649016802</v>
      </c>
      <c r="J516" s="46">
        <f t="shared" si="121"/>
        <v>-9.5870890018951674E-2</v>
      </c>
      <c r="K516" s="46">
        <f t="shared" si="122"/>
        <v>-0.40675403650911968</v>
      </c>
      <c r="L516" s="46">
        <f t="shared" si="123"/>
        <v>-0.19235431173896111</v>
      </c>
      <c r="M516" s="46">
        <f t="shared" si="127"/>
        <v>-0.59910834824808079</v>
      </c>
      <c r="O516" s="44"/>
      <c r="P516" s="12"/>
      <c r="Q516" s="12"/>
      <c r="R516" s="12"/>
      <c r="S516" s="44"/>
      <c r="T516" s="12"/>
      <c r="U516" s="12"/>
    </row>
    <row r="517" spans="6:21" x14ac:dyDescent="0.2">
      <c r="F517" s="163">
        <f t="shared" si="124"/>
        <v>23.650000000000201</v>
      </c>
      <c r="G517" s="46">
        <f t="shared" si="120"/>
        <v>0.28531695488831493</v>
      </c>
      <c r="H517" s="46">
        <f t="shared" si="125"/>
        <v>-0.94765233570900853</v>
      </c>
      <c r="I517" s="46">
        <f t="shared" si="126"/>
        <v>-0.66233538082069354</v>
      </c>
      <c r="J517" s="46">
        <f t="shared" si="121"/>
        <v>-9.9964484390348635E-2</v>
      </c>
      <c r="K517" s="46">
        <f t="shared" si="122"/>
        <v>-0.7622998652110422</v>
      </c>
      <c r="L517" s="46">
        <f t="shared" si="123"/>
        <v>-0.12849792312209077</v>
      </c>
      <c r="M517" s="46">
        <f t="shared" si="127"/>
        <v>-0.89079778833313294</v>
      </c>
      <c r="O517" s="44"/>
      <c r="P517" s="12"/>
      <c r="Q517" s="12"/>
      <c r="R517" s="12"/>
      <c r="S517" s="44"/>
      <c r="T517" s="12"/>
      <c r="U517" s="12"/>
    </row>
    <row r="518" spans="6:21" x14ac:dyDescent="0.2">
      <c r="F518" s="163">
        <f t="shared" si="124"/>
        <v>23.700000000000202</v>
      </c>
      <c r="G518" s="46">
        <f t="shared" si="120"/>
        <v>0.1763355756871291</v>
      </c>
      <c r="H518" s="46">
        <f t="shared" si="125"/>
        <v>-0.96048779241009852</v>
      </c>
      <c r="I518" s="46">
        <f t="shared" si="126"/>
        <v>-0.78415221672296942</v>
      </c>
      <c r="J518" s="46">
        <f t="shared" si="121"/>
        <v>-9.4219500204882484E-2</v>
      </c>
      <c r="K518" s="46">
        <f t="shared" si="122"/>
        <v>-0.87837171692785188</v>
      </c>
      <c r="L518" s="46">
        <f t="shared" si="123"/>
        <v>-2.0381777075003979E-2</v>
      </c>
      <c r="M518" s="46">
        <f t="shared" si="127"/>
        <v>-0.89875349400285587</v>
      </c>
      <c r="O518" s="44"/>
      <c r="P518" s="12"/>
      <c r="Q518" s="12"/>
      <c r="R518" s="12"/>
      <c r="S518" s="44"/>
      <c r="T518" s="12"/>
      <c r="U518" s="12"/>
    </row>
    <row r="519" spans="6:21" x14ac:dyDescent="0.2">
      <c r="F519" s="163">
        <f t="shared" si="124"/>
        <v>23.750000000000203</v>
      </c>
      <c r="G519" s="46">
        <f t="shared" si="120"/>
        <v>-7.670919238353391E-13</v>
      </c>
      <c r="H519" s="46">
        <f t="shared" si="125"/>
        <v>-0.63012008381271034</v>
      </c>
      <c r="I519" s="46">
        <f t="shared" si="126"/>
        <v>-0.63012008381347739</v>
      </c>
      <c r="J519" s="46">
        <f t="shared" si="121"/>
        <v>-7.9201363059066443E-2</v>
      </c>
      <c r="K519" s="46">
        <f t="shared" si="122"/>
        <v>-0.70932144687254384</v>
      </c>
      <c r="L519" s="46">
        <f t="shared" si="123"/>
        <v>9.4754657607248605E-2</v>
      </c>
      <c r="M519" s="46">
        <f t="shared" si="127"/>
        <v>-0.61456678926529529</v>
      </c>
      <c r="O519" s="44"/>
      <c r="P519" s="12"/>
      <c r="Q519" s="12"/>
      <c r="R519" s="12"/>
      <c r="S519" s="44"/>
      <c r="T519" s="12"/>
      <c r="U519" s="12"/>
    </row>
    <row r="520" spans="6:21" x14ac:dyDescent="0.2">
      <c r="F520" s="163">
        <f t="shared" si="124"/>
        <v>23.800000000000203</v>
      </c>
      <c r="G520" s="46">
        <f t="shared" si="120"/>
        <v>-0.17633557568835648</v>
      </c>
      <c r="H520" s="46">
        <f t="shared" si="125"/>
        <v>-7.4596773039398864E-2</v>
      </c>
      <c r="I520" s="46">
        <f t="shared" si="126"/>
        <v>-0.25093234872775533</v>
      </c>
      <c r="J520" s="46">
        <f t="shared" si="121"/>
        <v>-5.6388169128637304E-2</v>
      </c>
      <c r="K520" s="46">
        <f t="shared" si="122"/>
        <v>-0.30732051785639264</v>
      </c>
      <c r="L520" s="46">
        <f t="shared" si="123"/>
        <v>0.17725384758403362</v>
      </c>
      <c r="M520" s="46">
        <f t="shared" si="127"/>
        <v>-0.13006667027235902</v>
      </c>
      <c r="O520" s="44"/>
      <c r="P520" s="12"/>
      <c r="Q520" s="12"/>
      <c r="R520" s="12"/>
      <c r="S520" s="44"/>
      <c r="T520" s="12"/>
      <c r="U520" s="12"/>
    </row>
    <row r="521" spans="6:21" x14ac:dyDescent="0.2">
      <c r="F521" s="163">
        <f t="shared" si="124"/>
        <v>23.850000000000204</v>
      </c>
      <c r="G521" s="46">
        <f t="shared" si="120"/>
        <v>-0.28531695488878378</v>
      </c>
      <c r="H521" s="46">
        <f t="shared" si="125"/>
        <v>0.50758158616913551</v>
      </c>
      <c r="I521" s="46">
        <f t="shared" si="126"/>
        <v>0.22226463128035173</v>
      </c>
      <c r="J521" s="46">
        <f t="shared" si="121"/>
        <v>-2.8025209848711732E-2</v>
      </c>
      <c r="K521" s="46">
        <f t="shared" si="122"/>
        <v>0.19423942143164</v>
      </c>
      <c r="L521" s="46">
        <f t="shared" si="123"/>
        <v>0.1986998150103822</v>
      </c>
      <c r="M521" s="46">
        <f t="shared" si="127"/>
        <v>0.39293923644202222</v>
      </c>
      <c r="O521" s="44"/>
      <c r="P521" s="12"/>
      <c r="Q521" s="12"/>
      <c r="R521" s="12"/>
      <c r="S521" s="44"/>
      <c r="T521" s="12"/>
      <c r="U521" s="12"/>
    </row>
    <row r="522" spans="6:21" x14ac:dyDescent="0.2">
      <c r="F522" s="163">
        <f t="shared" si="124"/>
        <v>23.900000000000205</v>
      </c>
      <c r="G522" s="46">
        <f t="shared" si="120"/>
        <v>-0.28531695488831066</v>
      </c>
      <c r="H522" s="46">
        <f t="shared" si="125"/>
        <v>0.90839001189486102</v>
      </c>
      <c r="I522" s="46">
        <f t="shared" si="126"/>
        <v>0.62307305700655036</v>
      </c>
      <c r="J522" s="46">
        <f t="shared" si="121"/>
        <v>3.0960113314321544E-3</v>
      </c>
      <c r="K522" s="46">
        <f t="shared" si="122"/>
        <v>0.62616906833798247</v>
      </c>
      <c r="L522" s="46">
        <f t="shared" si="123"/>
        <v>0.15170572208312885</v>
      </c>
      <c r="M522" s="46">
        <f t="shared" si="127"/>
        <v>0.7778747904211113</v>
      </c>
      <c r="O522" s="44"/>
      <c r="P522" s="12"/>
      <c r="Q522" s="12"/>
      <c r="R522" s="12"/>
      <c r="S522" s="44"/>
      <c r="T522" s="12"/>
      <c r="U522" s="12"/>
    </row>
    <row r="523" spans="6:21" x14ac:dyDescent="0.2">
      <c r="F523" s="163">
        <f t="shared" si="124"/>
        <v>23.950000000000205</v>
      </c>
      <c r="G523" s="46">
        <f t="shared" si="120"/>
        <v>-0.17633557568711791</v>
      </c>
      <c r="H523" s="46">
        <f t="shared" si="125"/>
        <v>0.98461094169255314</v>
      </c>
      <c r="I523" s="46">
        <f t="shared" si="126"/>
        <v>0.80827536600543526</v>
      </c>
      <c r="J523" s="46">
        <f t="shared" si="121"/>
        <v>3.3912520784378807E-2</v>
      </c>
      <c r="K523" s="46">
        <f t="shared" si="122"/>
        <v>0.84218788678981404</v>
      </c>
      <c r="L523" s="46">
        <f t="shared" si="123"/>
        <v>5.2458189590199059E-2</v>
      </c>
      <c r="M523" s="46">
        <f t="shared" si="127"/>
        <v>0.89464607638001314</v>
      </c>
      <c r="O523" s="44"/>
      <c r="P523" s="12"/>
      <c r="Q523" s="12"/>
      <c r="R523" s="12"/>
      <c r="S523" s="44"/>
      <c r="T523" s="12"/>
      <c r="U523" s="12"/>
    </row>
    <row r="524" spans="6:21" x14ac:dyDescent="0.2">
      <c r="F524" s="163">
        <f t="shared" si="124"/>
        <v>24.000000000000206</v>
      </c>
      <c r="G524" s="46">
        <f t="shared" si="120"/>
        <v>7.8091075272901372E-13</v>
      </c>
      <c r="H524" s="46">
        <f t="shared" si="125"/>
        <v>0.70900898061465167</v>
      </c>
      <c r="I524" s="46">
        <f t="shared" si="126"/>
        <v>0.7090089806154326</v>
      </c>
      <c r="J524" s="46">
        <f t="shared" si="121"/>
        <v>6.1391334836471578E-2</v>
      </c>
      <c r="K524" s="46">
        <f t="shared" si="122"/>
        <v>0.77040031545190413</v>
      </c>
      <c r="L524" s="46">
        <f t="shared" si="123"/>
        <v>-6.4858014287282981E-2</v>
      </c>
      <c r="M524" s="46">
        <f t="shared" si="127"/>
        <v>0.70554230116462113</v>
      </c>
      <c r="O524" s="44"/>
      <c r="P524" s="12"/>
      <c r="Q524" s="12"/>
      <c r="R524" s="12"/>
      <c r="S524" s="44"/>
      <c r="T524" s="12"/>
      <c r="U524" s="12"/>
    </row>
    <row r="525" spans="6:21" x14ac:dyDescent="0.2">
      <c r="F525" s="163">
        <f t="shared" si="124"/>
        <v>24.050000000000207</v>
      </c>
      <c r="G525" s="46">
        <f t="shared" si="120"/>
        <v>0.17633557568836766</v>
      </c>
      <c r="H525" s="46">
        <f t="shared" si="125"/>
        <v>0.18006269981208034</v>
      </c>
      <c r="I525" s="46">
        <f t="shared" si="126"/>
        <v>0.356398275500448</v>
      </c>
      <c r="J525" s="46">
        <f t="shared" si="121"/>
        <v>8.2827968266284815E-2</v>
      </c>
      <c r="K525" s="46">
        <f t="shared" si="122"/>
        <v>0.4392262437667328</v>
      </c>
      <c r="L525" s="46">
        <f t="shared" si="123"/>
        <v>-0.15983455764719237</v>
      </c>
      <c r="M525" s="46">
        <f t="shared" si="127"/>
        <v>0.27939168611954046</v>
      </c>
      <c r="O525" s="44"/>
      <c r="P525" s="12"/>
      <c r="Q525" s="12"/>
      <c r="R525" s="12"/>
      <c r="S525" s="44"/>
      <c r="T525" s="12"/>
      <c r="U525" s="12"/>
    </row>
    <row r="526" spans="6:21" x14ac:dyDescent="0.2">
      <c r="F526" s="163">
        <f t="shared" si="124"/>
        <v>24.100000000000207</v>
      </c>
      <c r="G526" s="46">
        <f t="shared" si="120"/>
        <v>0.285316954888788</v>
      </c>
      <c r="H526" s="46">
        <f t="shared" si="125"/>
        <v>-0.41322389745888577</v>
      </c>
      <c r="I526" s="46">
        <f t="shared" si="126"/>
        <v>-0.12790694257009777</v>
      </c>
      <c r="J526" s="46">
        <f t="shared" si="121"/>
        <v>9.6112611742236606E-2</v>
      </c>
      <c r="K526" s="46">
        <f t="shared" si="122"/>
        <v>-3.1794330827861164E-2</v>
      </c>
      <c r="L526" s="46">
        <f t="shared" si="123"/>
        <v>-0.1997577695714709</v>
      </c>
      <c r="M526" s="46">
        <f t="shared" si="127"/>
        <v>-0.23155210039933205</v>
      </c>
      <c r="O526" s="44"/>
      <c r="P526" s="12"/>
      <c r="Q526" s="12"/>
      <c r="R526" s="12"/>
      <c r="S526" s="44"/>
      <c r="T526" s="12"/>
      <c r="U526" s="12"/>
    </row>
    <row r="527" spans="6:21" x14ac:dyDescent="0.2">
      <c r="F527" s="163">
        <f t="shared" si="124"/>
        <v>24.150000000000208</v>
      </c>
      <c r="G527" s="46">
        <f t="shared" si="120"/>
        <v>0.28531695488830638</v>
      </c>
      <c r="H527" s="46">
        <f t="shared" si="125"/>
        <v>-0.85885661437289806</v>
      </c>
      <c r="I527" s="46">
        <f t="shared" si="126"/>
        <v>-0.57353965948459162</v>
      </c>
      <c r="J527" s="46">
        <f t="shared" si="121"/>
        <v>9.993778081887196E-2</v>
      </c>
      <c r="K527" s="46">
        <f t="shared" si="122"/>
        <v>-0.47360187866571968</v>
      </c>
      <c r="L527" s="46">
        <f t="shared" si="123"/>
        <v>-0.170876519826482</v>
      </c>
      <c r="M527" s="46">
        <f t="shared" si="127"/>
        <v>-0.64447839849220168</v>
      </c>
      <c r="O527" s="44"/>
      <c r="P527" s="12"/>
      <c r="Q527" s="12"/>
      <c r="R527" s="12"/>
      <c r="S527" s="44"/>
      <c r="T527" s="12"/>
      <c r="U527" s="12"/>
    </row>
    <row r="528" spans="6:21" x14ac:dyDescent="0.2">
      <c r="F528" s="163">
        <f t="shared" si="124"/>
        <v>24.200000000000209</v>
      </c>
      <c r="G528" s="46">
        <f t="shared" si="120"/>
        <v>0.17633557568710675</v>
      </c>
      <c r="H528" s="46">
        <f t="shared" si="125"/>
        <v>-0.99760119494659094</v>
      </c>
      <c r="I528" s="46">
        <f t="shared" si="126"/>
        <v>-0.82126561925948416</v>
      </c>
      <c r="J528" s="46">
        <f t="shared" si="121"/>
        <v>9.3926999523916518E-2</v>
      </c>
      <c r="K528" s="46">
        <f t="shared" si="122"/>
        <v>-0.72733861973556768</v>
      </c>
      <c r="L528" s="46">
        <f t="shared" si="123"/>
        <v>-8.3138650968250224E-2</v>
      </c>
      <c r="M528" s="46">
        <f t="shared" si="127"/>
        <v>-0.81047727070381792</v>
      </c>
      <c r="O528" s="44"/>
      <c r="P528" s="12"/>
      <c r="Q528" s="12"/>
      <c r="R528" s="12"/>
      <c r="S528" s="44"/>
      <c r="T528" s="12"/>
      <c r="U528" s="12"/>
    </row>
    <row r="529" spans="6:21" x14ac:dyDescent="0.2">
      <c r="F529" s="163">
        <f t="shared" si="124"/>
        <v>24.25000000000021</v>
      </c>
      <c r="G529" s="46">
        <f t="shared" si="120"/>
        <v>-7.9472958162268843E-13</v>
      </c>
      <c r="H529" s="46">
        <f t="shared" si="125"/>
        <v>-0.77988118480216606</v>
      </c>
      <c r="I529" s="46">
        <f t="shared" si="126"/>
        <v>-0.77988118480296076</v>
      </c>
      <c r="J529" s="46">
        <f t="shared" si="121"/>
        <v>7.8671853402170325E-2</v>
      </c>
      <c r="K529" s="46">
        <f t="shared" si="122"/>
        <v>-0.70120933140079045</v>
      </c>
      <c r="L529" s="46">
        <f t="shared" si="123"/>
        <v>3.3235451344385034E-2</v>
      </c>
      <c r="M529" s="46">
        <f t="shared" si="127"/>
        <v>-0.66797388005640546</v>
      </c>
      <c r="O529" s="44"/>
      <c r="P529" s="12"/>
      <c r="Q529" s="12"/>
      <c r="R529" s="12"/>
      <c r="S529" s="44"/>
      <c r="T529" s="12"/>
      <c r="U529" s="12"/>
    </row>
    <row r="530" spans="6:21" x14ac:dyDescent="0.2">
      <c r="F530" s="163">
        <f t="shared" si="124"/>
        <v>24.30000000000021</v>
      </c>
      <c r="G530" s="46">
        <f t="shared" si="120"/>
        <v>-0.17633557568837882</v>
      </c>
      <c r="H530" s="46">
        <f t="shared" si="125"/>
        <v>-0.28349267590544347</v>
      </c>
      <c r="I530" s="46">
        <f t="shared" si="126"/>
        <v>-0.45982825159382229</v>
      </c>
      <c r="J530" s="46">
        <f t="shared" si="121"/>
        <v>5.5673765228234917E-2</v>
      </c>
      <c r="K530" s="46">
        <f t="shared" si="122"/>
        <v>-0.40415448636558737</v>
      </c>
      <c r="L530" s="46">
        <f t="shared" si="123"/>
        <v>0.13816195217953495</v>
      </c>
      <c r="M530" s="46">
        <f t="shared" si="127"/>
        <v>-0.26599253418605245</v>
      </c>
      <c r="O530" s="44"/>
      <c r="P530" s="12"/>
      <c r="Q530" s="12"/>
      <c r="R530" s="12"/>
      <c r="S530" s="44"/>
      <c r="T530" s="12"/>
      <c r="U530" s="12"/>
    </row>
    <row r="531" spans="6:21" x14ac:dyDescent="0.2">
      <c r="F531" s="163">
        <f t="shared" si="124"/>
        <v>24.350000000000211</v>
      </c>
      <c r="G531" s="46">
        <f t="shared" si="120"/>
        <v>-0.28531695488879227</v>
      </c>
      <c r="H531" s="46">
        <f t="shared" si="125"/>
        <v>0.31419392806190699</v>
      </c>
      <c r="I531" s="46">
        <f t="shared" si="126"/>
        <v>2.8876973173114717E-2</v>
      </c>
      <c r="J531" s="46">
        <f t="shared" si="121"/>
        <v>2.7196223865550019E-2</v>
      </c>
      <c r="K531" s="46">
        <f t="shared" si="122"/>
        <v>5.6073197038664736E-2</v>
      </c>
      <c r="L531" s="46">
        <f t="shared" si="123"/>
        <v>0.19550002247062645</v>
      </c>
      <c r="M531" s="46">
        <f t="shared" si="127"/>
        <v>0.25157321950929118</v>
      </c>
      <c r="O531" s="44"/>
      <c r="P531" s="12"/>
      <c r="Q531" s="12"/>
      <c r="R531" s="12"/>
      <c r="S531" s="44"/>
      <c r="T531" s="12"/>
      <c r="U531" s="12"/>
    </row>
    <row r="532" spans="6:21" x14ac:dyDescent="0.2">
      <c r="F532" s="163">
        <f t="shared" si="124"/>
        <v>24.400000000000212</v>
      </c>
      <c r="G532" s="46">
        <f t="shared" si="120"/>
        <v>-0.28531695488830217</v>
      </c>
      <c r="H532" s="46">
        <f t="shared" si="125"/>
        <v>0.7996122122436583</v>
      </c>
      <c r="I532" s="46">
        <f t="shared" si="126"/>
        <v>0.51429525735535608</v>
      </c>
      <c r="J532" s="46">
        <f t="shared" si="121"/>
        <v>-3.9579899831965913E-3</v>
      </c>
      <c r="K532" s="46">
        <f t="shared" si="122"/>
        <v>0.51033726737215945</v>
      </c>
      <c r="L532" s="46">
        <f t="shared" si="123"/>
        <v>0.18550016727688423</v>
      </c>
      <c r="M532" s="46">
        <f t="shared" si="127"/>
        <v>0.69583743464904368</v>
      </c>
      <c r="O532" s="44"/>
      <c r="P532" s="12"/>
      <c r="Q532" s="12"/>
      <c r="R532" s="12"/>
      <c r="S532" s="44"/>
      <c r="T532" s="12"/>
      <c r="U532" s="12"/>
    </row>
    <row r="533" spans="6:21" x14ac:dyDescent="0.2">
      <c r="F533" s="163">
        <f t="shared" si="124"/>
        <v>24.450000000000212</v>
      </c>
      <c r="G533" s="46">
        <f t="shared" si="120"/>
        <v>-0.17633557568709554</v>
      </c>
      <c r="H533" s="46">
        <f t="shared" si="125"/>
        <v>0.99931167269655041</v>
      </c>
      <c r="I533" s="46">
        <f t="shared" si="126"/>
        <v>0.82297609700945484</v>
      </c>
      <c r="J533" s="46">
        <f t="shared" si="121"/>
        <v>-3.4722655527721198E-2</v>
      </c>
      <c r="K533" s="46">
        <f t="shared" si="122"/>
        <v>0.7882534414817336</v>
      </c>
      <c r="L533" s="46">
        <f t="shared" si="123"/>
        <v>0.11160673149088339</v>
      </c>
      <c r="M533" s="46">
        <f t="shared" si="127"/>
        <v>0.899860172972617</v>
      </c>
      <c r="O533" s="44"/>
      <c r="P533" s="12"/>
      <c r="Q533" s="12"/>
      <c r="R533" s="12"/>
      <c r="S533" s="44"/>
      <c r="T533" s="12"/>
      <c r="U533" s="12"/>
    </row>
    <row r="534" spans="6:21" x14ac:dyDescent="0.2">
      <c r="F534" s="163">
        <f t="shared" si="124"/>
        <v>24.500000000000213</v>
      </c>
      <c r="G534" s="46">
        <f t="shared" si="120"/>
        <v>7.914953848581207E-13</v>
      </c>
      <c r="H534" s="46">
        <f t="shared" si="125"/>
        <v>0.84193535155245358</v>
      </c>
      <c r="I534" s="46">
        <f t="shared" si="126"/>
        <v>0.84193535155324506</v>
      </c>
      <c r="J534" s="46">
        <f t="shared" si="121"/>
        <v>-6.2069891610213805E-2</v>
      </c>
      <c r="K534" s="46">
        <f t="shared" si="122"/>
        <v>0.77986545994303125</v>
      </c>
      <c r="L534" s="46">
        <f t="shared" si="123"/>
        <v>-7.284685147026206E-4</v>
      </c>
      <c r="M534" s="46">
        <f t="shared" si="127"/>
        <v>0.7791369914283286</v>
      </c>
      <c r="O534" s="44"/>
      <c r="P534" s="12"/>
      <c r="Q534" s="12"/>
      <c r="R534" s="12"/>
      <c r="S534" s="44"/>
      <c r="T534" s="12"/>
      <c r="U534" s="12"/>
    </row>
    <row r="535" spans="6:21" x14ac:dyDescent="0.2">
      <c r="F535" s="163">
        <f t="shared" si="124"/>
        <v>24.550000000000214</v>
      </c>
      <c r="G535" s="46">
        <f t="shared" si="120"/>
        <v>0.17633557568839001</v>
      </c>
      <c r="H535" s="46">
        <f t="shared" si="125"/>
        <v>0.38371722907277434</v>
      </c>
      <c r="I535" s="46">
        <f t="shared" si="126"/>
        <v>0.56005280476116437</v>
      </c>
      <c r="J535" s="46">
        <f t="shared" si="121"/>
        <v>-8.3308163010423292E-2</v>
      </c>
      <c r="K535" s="46">
        <f t="shared" si="122"/>
        <v>0.47674464175074105</v>
      </c>
      <c r="L535" s="46">
        <f t="shared" si="123"/>
        <v>-0.1128127552061049</v>
      </c>
      <c r="M535" s="46">
        <f t="shared" si="127"/>
        <v>0.36393188654463615</v>
      </c>
      <c r="O535" s="44"/>
      <c r="P535" s="12"/>
      <c r="Q535" s="12"/>
      <c r="R535" s="12"/>
      <c r="S535" s="44"/>
      <c r="T535" s="12"/>
      <c r="U535" s="12"/>
    </row>
    <row r="536" spans="6:21" x14ac:dyDescent="0.2">
      <c r="F536" s="163">
        <f t="shared" si="124"/>
        <v>24.600000000000215</v>
      </c>
      <c r="G536" s="46">
        <f t="shared" si="120"/>
        <v>0.2853169548887966</v>
      </c>
      <c r="H536" s="46">
        <f t="shared" si="125"/>
        <v>-0.2116113997954219</v>
      </c>
      <c r="I536" s="46">
        <f t="shared" si="126"/>
        <v>7.3705555093374703E-2</v>
      </c>
      <c r="J536" s="46">
        <f t="shared" si="121"/>
        <v>-9.6347183334567627E-2</v>
      </c>
      <c r="K536" s="46">
        <f t="shared" si="122"/>
        <v>-2.2641628241192924E-2</v>
      </c>
      <c r="L536" s="46">
        <f t="shared" si="123"/>
        <v>-0.18603987550025355</v>
      </c>
      <c r="M536" s="46">
        <f t="shared" si="127"/>
        <v>-0.20868150374144648</v>
      </c>
      <c r="O536" s="44"/>
      <c r="P536" s="12"/>
      <c r="Q536" s="12"/>
      <c r="R536" s="12"/>
      <c r="S536" s="44"/>
      <c r="T536" s="12"/>
      <c r="U536" s="12"/>
    </row>
    <row r="537" spans="6:21" x14ac:dyDescent="0.2">
      <c r="F537" s="163">
        <f t="shared" si="124"/>
        <v>24.650000000000215</v>
      </c>
      <c r="G537" s="46">
        <f t="shared" si="120"/>
        <v>0.28531695488829784</v>
      </c>
      <c r="H537" s="46">
        <f t="shared" si="125"/>
        <v>-0.73132667595166445</v>
      </c>
      <c r="I537" s="46">
        <f t="shared" si="126"/>
        <v>-0.44600972106336662</v>
      </c>
      <c r="J537" s="46">
        <f t="shared" si="121"/>
        <v>-9.9903642549626248E-2</v>
      </c>
      <c r="K537" s="46">
        <f t="shared" si="122"/>
        <v>-0.54591336361299292</v>
      </c>
      <c r="L537" s="46">
        <f t="shared" si="123"/>
        <v>-0.19518751838397452</v>
      </c>
      <c r="M537" s="46">
        <f t="shared" si="127"/>
        <v>-0.74110088199696733</v>
      </c>
      <c r="O537" s="44"/>
      <c r="P537" s="12"/>
      <c r="Q537" s="12"/>
      <c r="R537" s="12"/>
      <c r="S537" s="44"/>
      <c r="T537" s="12"/>
      <c r="U537" s="12"/>
    </row>
    <row r="538" spans="6:21" x14ac:dyDescent="0.2">
      <c r="F538" s="163">
        <f t="shared" si="124"/>
        <v>24.700000000000216</v>
      </c>
      <c r="G538" s="46">
        <f t="shared" si="120"/>
        <v>0.17633557568708438</v>
      </c>
      <c r="H538" s="46">
        <f t="shared" si="125"/>
        <v>-0.98972303474403966</v>
      </c>
      <c r="I538" s="46">
        <f t="shared" si="126"/>
        <v>-0.81338745905695531</v>
      </c>
      <c r="J538" s="46">
        <f t="shared" si="121"/>
        <v>-9.3627511306825589E-2</v>
      </c>
      <c r="K538" s="46">
        <f t="shared" si="122"/>
        <v>-0.90701497036378087</v>
      </c>
      <c r="L538" s="46">
        <f t="shared" si="123"/>
        <v>-0.13710487452701081</v>
      </c>
      <c r="M538" s="46">
        <f t="shared" si="127"/>
        <v>-1.0441198448907918</v>
      </c>
      <c r="O538" s="44"/>
      <c r="P538" s="12"/>
      <c r="Q538" s="12"/>
      <c r="R538" s="12"/>
      <c r="S538" s="44"/>
      <c r="T538" s="12"/>
      <c r="U538" s="12"/>
    </row>
    <row r="539" spans="6:21" x14ac:dyDescent="0.2">
      <c r="F539" s="163">
        <f t="shared" si="124"/>
        <v>24.750000000000217</v>
      </c>
      <c r="G539" s="46">
        <f t="shared" si="120"/>
        <v>-8.0531421375179542E-13</v>
      </c>
      <c r="H539" s="46">
        <f t="shared" si="125"/>
        <v>-0.89446984069756308</v>
      </c>
      <c r="I539" s="46">
        <f t="shared" si="126"/>
        <v>-0.89446984069836843</v>
      </c>
      <c r="J539" s="46">
        <f t="shared" si="121"/>
        <v>-7.8136491089269816E-2</v>
      </c>
      <c r="K539" s="46">
        <f t="shared" si="122"/>
        <v>-0.97260633178763822</v>
      </c>
      <c r="L539" s="46">
        <f t="shared" si="123"/>
        <v>-3.1797899399726874E-2</v>
      </c>
      <c r="M539" s="46">
        <f t="shared" si="127"/>
        <v>-1.0044042311873651</v>
      </c>
      <c r="O539" s="44"/>
      <c r="P539" s="12"/>
      <c r="Q539" s="12"/>
      <c r="R539" s="12"/>
      <c r="S539" s="44"/>
      <c r="T539" s="12"/>
      <c r="U539" s="12"/>
    </row>
    <row r="540" spans="6:21" x14ac:dyDescent="0.2">
      <c r="F540" s="163">
        <f t="shared" si="124"/>
        <v>24.800000000000217</v>
      </c>
      <c r="G540" s="46">
        <f t="shared" si="120"/>
        <v>-0.17633557568840122</v>
      </c>
      <c r="H540" s="46">
        <f t="shared" si="125"/>
        <v>-0.47960313045935116</v>
      </c>
      <c r="I540" s="46">
        <f t="shared" si="126"/>
        <v>-0.6559387061477524</v>
      </c>
      <c r="J540" s="46">
        <f t="shared" si="121"/>
        <v>-5.4955219574686277E-2</v>
      </c>
      <c r="K540" s="46">
        <f t="shared" si="122"/>
        <v>-0.7108939257224387</v>
      </c>
      <c r="L540" s="46">
        <f t="shared" si="123"/>
        <v>8.4461527565126024E-2</v>
      </c>
      <c r="M540" s="46">
        <f t="shared" si="127"/>
        <v>-0.62643239815731266</v>
      </c>
      <c r="O540" s="44"/>
      <c r="P540" s="12"/>
      <c r="Q540" s="12"/>
      <c r="R540" s="12"/>
      <c r="S540" s="44"/>
      <c r="T540" s="12"/>
      <c r="U540" s="12"/>
    </row>
    <row r="541" spans="6:21" x14ac:dyDescent="0.2">
      <c r="F541" s="163">
        <f t="shared" si="124"/>
        <v>24.850000000000218</v>
      </c>
      <c r="G541" s="46">
        <f t="shared" si="120"/>
        <v>-0.28531695488880082</v>
      </c>
      <c r="H541" s="46">
        <f t="shared" si="125"/>
        <v>0.10663620289959576</v>
      </c>
      <c r="I541" s="46">
        <f t="shared" si="126"/>
        <v>-0.17868075198920508</v>
      </c>
      <c r="J541" s="46">
        <f t="shared" si="121"/>
        <v>-2.6365214666510955E-2</v>
      </c>
      <c r="K541" s="46">
        <f t="shared" si="122"/>
        <v>-0.20504596665571603</v>
      </c>
      <c r="L541" s="46">
        <f t="shared" si="123"/>
        <v>0.17162907015246906</v>
      </c>
      <c r="M541" s="46">
        <f t="shared" si="127"/>
        <v>-3.3416896503246973E-2</v>
      </c>
      <c r="O541" s="44"/>
      <c r="P541" s="12"/>
      <c r="Q541" s="12"/>
      <c r="R541" s="12"/>
      <c r="S541" s="44"/>
      <c r="T541" s="12"/>
      <c r="U541" s="12"/>
    </row>
    <row r="542" spans="6:21" x14ac:dyDescent="0.2">
      <c r="F542" s="163">
        <f t="shared" si="124"/>
        <v>24.900000000000219</v>
      </c>
      <c r="G542" s="46">
        <f t="shared" si="120"/>
        <v>-0.28531695488829356</v>
      </c>
      <c r="H542" s="46">
        <f t="shared" si="125"/>
        <v>0.6547721031282091</v>
      </c>
      <c r="I542" s="46">
        <f t="shared" si="126"/>
        <v>0.36945514823991554</v>
      </c>
      <c r="J542" s="46">
        <f t="shared" si="121"/>
        <v>4.8196741871650408E-3</v>
      </c>
      <c r="K542" s="46">
        <f t="shared" si="122"/>
        <v>0.3742748224270806</v>
      </c>
      <c r="L542" s="46">
        <f t="shared" si="123"/>
        <v>0.19968078558590252</v>
      </c>
      <c r="M542" s="46">
        <f t="shared" si="127"/>
        <v>0.57395560801298307</v>
      </c>
      <c r="O542" s="44"/>
      <c r="P542" s="12"/>
      <c r="Q542" s="12"/>
      <c r="R542" s="12"/>
      <c r="S542" s="44"/>
      <c r="T542" s="12"/>
      <c r="U542" s="12"/>
    </row>
    <row r="543" spans="6:21" x14ac:dyDescent="0.2">
      <c r="F543" s="163">
        <f t="shared" si="124"/>
        <v>24.95000000000022</v>
      </c>
      <c r="G543" s="46">
        <f t="shared" si="120"/>
        <v>-0.1763355756870732</v>
      </c>
      <c r="H543" s="46">
        <f t="shared" si="125"/>
        <v>0.96894369884560538</v>
      </c>
      <c r="I543" s="46">
        <f t="shared" si="126"/>
        <v>0.79260812315853224</v>
      </c>
      <c r="J543" s="46">
        <f t="shared" si="121"/>
        <v>3.5530207139364327E-2</v>
      </c>
      <c r="K543" s="46">
        <f t="shared" si="122"/>
        <v>0.82813833029789652</v>
      </c>
      <c r="L543" s="46">
        <f t="shared" si="123"/>
        <v>0.1589545556737918</v>
      </c>
      <c r="M543" s="46">
        <f t="shared" si="127"/>
        <v>0.98709288597168832</v>
      </c>
      <c r="O543" s="44"/>
      <c r="P543" s="12"/>
      <c r="Q543" s="12"/>
      <c r="R543" s="12"/>
      <c r="S543" s="44"/>
      <c r="T543" s="12"/>
      <c r="U543" s="12"/>
    </row>
    <row r="544" spans="6:21" x14ac:dyDescent="0.2">
      <c r="F544" s="163">
        <f t="shared" si="124"/>
        <v>25.00000000000022</v>
      </c>
      <c r="G544" s="46">
        <f t="shared" si="120"/>
        <v>8.1913304264547014E-13</v>
      </c>
      <c r="H544" s="46">
        <f t="shared" si="125"/>
        <v>0.93689065009834727</v>
      </c>
      <c r="I544" s="46">
        <f t="shared" si="126"/>
        <v>0.93689065009916639</v>
      </c>
      <c r="J544" s="46">
        <f t="shared" si="121"/>
        <v>6.2743830802087605E-2</v>
      </c>
      <c r="K544" s="46">
        <f t="shared" si="122"/>
        <v>0.99963448090125395</v>
      </c>
      <c r="L544" s="46">
        <f t="shared" si="123"/>
        <v>6.3478101745489277E-2</v>
      </c>
      <c r="M544" s="46">
        <f t="shared" si="127"/>
        <v>1.0631125826467431</v>
      </c>
      <c r="O544" s="44"/>
      <c r="P544" s="12"/>
      <c r="Q544" s="12"/>
      <c r="R544" s="12"/>
      <c r="S544" s="44"/>
      <c r="T544" s="12"/>
      <c r="U544" s="12"/>
    </row>
    <row r="545" spans="6:21" x14ac:dyDescent="0.2">
      <c r="F545" s="163">
        <f t="shared" si="124"/>
        <v>25.050000000000221</v>
      </c>
      <c r="G545" s="46">
        <f t="shared" si="120"/>
        <v>0.17633557568841238</v>
      </c>
      <c r="H545" s="46">
        <f t="shared" si="125"/>
        <v>0.57006620790577056</v>
      </c>
      <c r="I545" s="46">
        <f t="shared" si="126"/>
        <v>0.74640178359418297</v>
      </c>
      <c r="J545" s="46">
        <f t="shared" si="121"/>
        <v>8.3782160188351607E-2</v>
      </c>
      <c r="K545" s="46">
        <f t="shared" si="122"/>
        <v>0.83018394378253457</v>
      </c>
      <c r="L545" s="46">
        <f t="shared" si="123"/>
        <v>-5.3862716346244212E-2</v>
      </c>
      <c r="M545" s="46">
        <f t="shared" si="127"/>
        <v>0.7763212274362904</v>
      </c>
      <c r="O545" s="44"/>
      <c r="P545" s="12"/>
      <c r="Q545" s="12"/>
      <c r="R545" s="12"/>
      <c r="S545" s="44"/>
      <c r="T545" s="12"/>
      <c r="U545" s="12"/>
    </row>
    <row r="546" spans="6:21" x14ac:dyDescent="0.2">
      <c r="F546" s="163">
        <f t="shared" si="124"/>
        <v>25.100000000000222</v>
      </c>
      <c r="G546" s="46">
        <f t="shared" si="120"/>
        <v>0.2853169548888051</v>
      </c>
      <c r="H546" s="46">
        <f t="shared" si="125"/>
        <v>-4.5528127582793979E-4</v>
      </c>
      <c r="I546" s="46">
        <f t="shared" si="126"/>
        <v>0.28486167361297715</v>
      </c>
      <c r="J546" s="46">
        <f t="shared" si="121"/>
        <v>9.6574587345398227E-2</v>
      </c>
      <c r="K546" s="46">
        <f t="shared" si="122"/>
        <v>0.38143626095837535</v>
      </c>
      <c r="L546" s="46">
        <f t="shared" si="123"/>
        <v>-0.15265108859220136</v>
      </c>
      <c r="M546" s="46">
        <f t="shared" si="127"/>
        <v>0.22878517236617402</v>
      </c>
      <c r="O546" s="44"/>
      <c r="P546" s="12"/>
      <c r="Q546" s="12"/>
      <c r="R546" s="12"/>
      <c r="S546" s="44"/>
      <c r="T546" s="12"/>
      <c r="U546" s="12"/>
    </row>
    <row r="547" spans="6:21" x14ac:dyDescent="0.2">
      <c r="F547" s="163">
        <f t="shared" si="124"/>
        <v>25.150000000000222</v>
      </c>
      <c r="G547" s="46">
        <f t="shared" si="120"/>
        <v>0.28531695488828934</v>
      </c>
      <c r="H547" s="46">
        <f t="shared" si="125"/>
        <v>-0.57081408856162308</v>
      </c>
      <c r="I547" s="46">
        <f t="shared" si="126"/>
        <v>-0.28549713367333374</v>
      </c>
      <c r="J547" s="46">
        <f t="shared" si="121"/>
        <v>9.9862072122268775E-2</v>
      </c>
      <c r="K547" s="46">
        <f t="shared" si="122"/>
        <v>-0.18563506155106496</v>
      </c>
      <c r="L547" s="46">
        <f t="shared" si="123"/>
        <v>-0.19886039972656458</v>
      </c>
      <c r="M547" s="46">
        <f t="shared" si="127"/>
        <v>-0.38449546127762951</v>
      </c>
      <c r="O547" s="44"/>
      <c r="P547" s="12"/>
      <c r="Q547" s="12"/>
      <c r="R547" s="12"/>
      <c r="S547" s="44"/>
      <c r="T547" s="12"/>
      <c r="U547" s="12"/>
    </row>
    <row r="548" spans="6:21" x14ac:dyDescent="0.2">
      <c r="F548" s="163">
        <f t="shared" si="124"/>
        <v>25.200000000000223</v>
      </c>
      <c r="G548" s="46">
        <f t="shared" si="120"/>
        <v>0.17633557568706201</v>
      </c>
      <c r="H548" s="46">
        <f t="shared" si="125"/>
        <v>-0.93720861484419815</v>
      </c>
      <c r="I548" s="46">
        <f t="shared" si="126"/>
        <v>-0.76087303915713611</v>
      </c>
      <c r="J548" s="46">
        <f t="shared" si="121"/>
        <v>9.3321057833514937E-2</v>
      </c>
      <c r="K548" s="46">
        <f t="shared" si="122"/>
        <v>-0.66755198132362115</v>
      </c>
      <c r="L548" s="46">
        <f t="shared" si="123"/>
        <v>-0.17657433879168211</v>
      </c>
      <c r="M548" s="46">
        <f t="shared" si="127"/>
        <v>-0.8441263201153032</v>
      </c>
      <c r="O548" s="44"/>
      <c r="P548" s="12"/>
      <c r="Q548" s="12"/>
      <c r="R548" s="12"/>
      <c r="S548" s="44"/>
      <c r="T548" s="12"/>
      <c r="U548" s="12"/>
    </row>
    <row r="549" spans="6:21" x14ac:dyDescent="0.2">
      <c r="F549" s="163">
        <f t="shared" si="124"/>
        <v>25.250000000000224</v>
      </c>
      <c r="G549" s="46">
        <f t="shared" si="120"/>
        <v>-8.3295187153914485E-13</v>
      </c>
      <c r="H549" s="46">
        <f t="shared" si="125"/>
        <v>-0.96871813196651102</v>
      </c>
      <c r="I549" s="46">
        <f t="shared" si="126"/>
        <v>-0.96871813196734402</v>
      </c>
      <c r="J549" s="46">
        <f t="shared" si="121"/>
        <v>7.7595315947715085E-2</v>
      </c>
      <c r="K549" s="46">
        <f t="shared" si="122"/>
        <v>-0.89112281601962895</v>
      </c>
      <c r="L549" s="46">
        <f t="shared" si="123"/>
        <v>-9.3469104959389523E-2</v>
      </c>
      <c r="M549" s="46">
        <f t="shared" si="127"/>
        <v>-0.98459192097901849</v>
      </c>
      <c r="O549" s="44"/>
      <c r="P549" s="12"/>
      <c r="Q549" s="12"/>
      <c r="R549" s="12"/>
      <c r="S549" s="44"/>
      <c r="T549" s="12"/>
      <c r="U549" s="12"/>
    </row>
    <row r="550" spans="6:21" x14ac:dyDescent="0.2">
      <c r="F550" s="163">
        <f t="shared" si="124"/>
        <v>25.300000000000225</v>
      </c>
      <c r="G550" s="46">
        <f t="shared" si="120"/>
        <v>-0.17633557568842356</v>
      </c>
      <c r="H550" s="46">
        <f t="shared" si="125"/>
        <v>-0.65408360457296988</v>
      </c>
      <c r="I550" s="46">
        <f t="shared" si="126"/>
        <v>-0.83041918026139339</v>
      </c>
      <c r="J550" s="46">
        <f t="shared" si="121"/>
        <v>5.4232585622948297E-2</v>
      </c>
      <c r="K550" s="46">
        <f t="shared" si="122"/>
        <v>-0.77618659463844508</v>
      </c>
      <c r="L550" s="46">
        <f t="shared" si="123"/>
        <v>2.1830578496741512E-2</v>
      </c>
      <c r="M550" s="46">
        <f t="shared" si="127"/>
        <v>-0.75435601614170356</v>
      </c>
      <c r="O550" s="44"/>
      <c r="P550" s="12"/>
      <c r="Q550" s="12"/>
      <c r="R550" s="12"/>
      <c r="S550" s="44"/>
      <c r="T550" s="12"/>
      <c r="U550" s="12"/>
    </row>
    <row r="551" spans="6:21" x14ac:dyDescent="0.2">
      <c r="F551" s="163">
        <f t="shared" si="124"/>
        <v>25.350000000000225</v>
      </c>
      <c r="G551" s="46">
        <f t="shared" si="120"/>
        <v>-0.28531695488880937</v>
      </c>
      <c r="H551" s="46">
        <f t="shared" si="125"/>
        <v>-0.10573078816713714</v>
      </c>
      <c r="I551" s="46">
        <f t="shared" si="126"/>
        <v>-0.39104774305594653</v>
      </c>
      <c r="J551" s="46">
        <f t="shared" si="121"/>
        <v>2.5532244073081758E-2</v>
      </c>
      <c r="K551" s="46">
        <f t="shared" si="122"/>
        <v>-0.36551549898286478</v>
      </c>
      <c r="L551" s="46">
        <f t="shared" si="123"/>
        <v>0.1296109489137891</v>
      </c>
      <c r="M551" s="46">
        <f t="shared" si="127"/>
        <v>-0.23590455006907568</v>
      </c>
      <c r="O551" s="44"/>
      <c r="P551" s="12"/>
      <c r="Q551" s="12"/>
      <c r="R551" s="12"/>
      <c r="S551" s="44"/>
      <c r="T551" s="12"/>
      <c r="U551" s="12"/>
    </row>
    <row r="552" spans="6:21" x14ac:dyDescent="0.2">
      <c r="F552" s="163">
        <f t="shared" si="124"/>
        <v>25.400000000000226</v>
      </c>
      <c r="G552" s="46">
        <f t="shared" si="120"/>
        <v>-0.28531695488828507</v>
      </c>
      <c r="H552" s="46">
        <f t="shared" si="125"/>
        <v>0.48040193700511413</v>
      </c>
      <c r="I552" s="46">
        <f t="shared" si="126"/>
        <v>0.19508498211682906</v>
      </c>
      <c r="J552" s="46">
        <f t="shared" si="121"/>
        <v>-5.6809998398365405E-3</v>
      </c>
      <c r="K552" s="46">
        <f t="shared" si="122"/>
        <v>0.18940398227699251</v>
      </c>
      <c r="L552" s="46">
        <f t="shared" si="123"/>
        <v>0.1927481918790882</v>
      </c>
      <c r="M552" s="46">
        <f t="shared" si="127"/>
        <v>0.38215217415608072</v>
      </c>
      <c r="O552" s="44"/>
      <c r="P552" s="12"/>
      <c r="Q552" s="12"/>
      <c r="R552" s="12"/>
      <c r="S552" s="44"/>
      <c r="T552" s="12"/>
      <c r="U552" s="12"/>
    </row>
    <row r="553" spans="6:21" x14ac:dyDescent="0.2">
      <c r="F553" s="163">
        <f t="shared" si="124"/>
        <v>25.450000000000227</v>
      </c>
      <c r="G553" s="46">
        <f t="shared" si="120"/>
        <v>-0.17633557568705086</v>
      </c>
      <c r="H553" s="46">
        <f t="shared" si="125"/>
        <v>0.89487660811504699</v>
      </c>
      <c r="I553" s="46">
        <f t="shared" si="126"/>
        <v>0.71854103242799616</v>
      </c>
      <c r="J553" s="46">
        <f t="shared" si="121"/>
        <v>-3.6335115542907484E-2</v>
      </c>
      <c r="K553" s="46">
        <f t="shared" si="122"/>
        <v>0.68220591688508869</v>
      </c>
      <c r="L553" s="46">
        <f t="shared" si="123"/>
        <v>0.18949534844917268</v>
      </c>
      <c r="M553" s="46">
        <f t="shared" si="127"/>
        <v>0.8717012653342614</v>
      </c>
      <c r="O553" s="44"/>
      <c r="P553" s="12"/>
      <c r="Q553" s="12"/>
      <c r="R553" s="12"/>
      <c r="S553" s="44"/>
      <c r="T553" s="12"/>
      <c r="U553" s="12"/>
    </row>
    <row r="554" spans="6:21" x14ac:dyDescent="0.2">
      <c r="F554" s="163">
        <f t="shared" si="124"/>
        <v>25.500000000000227</v>
      </c>
      <c r="G554" s="46">
        <f t="shared" si="120"/>
        <v>8.4677070043281946E-13</v>
      </c>
      <c r="H554" s="46">
        <f t="shared" si="125"/>
        <v>0.98959241619352001</v>
      </c>
      <c r="I554" s="46">
        <f t="shared" si="126"/>
        <v>0.98959241619436678</v>
      </c>
      <c r="J554" s="46">
        <f t="shared" si="121"/>
        <v>-6.3413102275556396E-2</v>
      </c>
      <c r="K554" s="46">
        <f t="shared" si="122"/>
        <v>0.92617931391881037</v>
      </c>
      <c r="L554" s="46">
        <f t="shared" si="123"/>
        <v>0.1209728263136652</v>
      </c>
      <c r="M554" s="46">
        <f t="shared" si="127"/>
        <v>1.0471521402324755</v>
      </c>
      <c r="O554" s="44"/>
      <c r="P554" s="12"/>
      <c r="Q554" s="12"/>
      <c r="R554" s="12"/>
      <c r="S554" s="44"/>
      <c r="T554" s="12"/>
      <c r="U554" s="12"/>
    </row>
    <row r="555" spans="6:21" x14ac:dyDescent="0.2">
      <c r="F555" s="163">
        <f t="shared" si="124"/>
        <v>25.550000000000228</v>
      </c>
      <c r="G555" s="46">
        <f t="shared" si="120"/>
        <v>0.17633557568843475</v>
      </c>
      <c r="H555" s="46">
        <f t="shared" si="125"/>
        <v>0.73070534428035405</v>
      </c>
      <c r="I555" s="46">
        <f t="shared" si="126"/>
        <v>0.90704091996878877</v>
      </c>
      <c r="J555" s="46">
        <f t="shared" si="121"/>
        <v>-8.4249924537869156E-2</v>
      </c>
      <c r="K555" s="46">
        <f t="shared" si="122"/>
        <v>0.8227909954309196</v>
      </c>
      <c r="L555" s="46">
        <f t="shared" si="123"/>
        <v>1.0782487156685163E-2</v>
      </c>
      <c r="M555" s="46">
        <f t="shared" si="127"/>
        <v>0.83357348258760477</v>
      </c>
      <c r="O555" s="44"/>
      <c r="P555" s="12"/>
      <c r="Q555" s="12"/>
      <c r="R555" s="12"/>
      <c r="S555" s="44"/>
      <c r="T555" s="12"/>
      <c r="U555" s="12"/>
    </row>
    <row r="556" spans="6:21" x14ac:dyDescent="0.2">
      <c r="F556" s="163">
        <f t="shared" si="124"/>
        <v>25.600000000000229</v>
      </c>
      <c r="G556" s="46">
        <f t="shared" ref="G556:G619" si="128">$J$41*SIN($J$40*F556+$J$42)</f>
        <v>0.28531695488881365</v>
      </c>
      <c r="H556" s="46">
        <f t="shared" si="125"/>
        <v>0.21072137031468563</v>
      </c>
      <c r="I556" s="46">
        <f t="shared" si="126"/>
        <v>0.49603832520349928</v>
      </c>
      <c r="J556" s="46">
        <f t="shared" ref="J556:J619" si="129">$M$41*SIN($M$40*F556+$M$42)</f>
        <v>-9.6794806857401647E-2</v>
      </c>
      <c r="K556" s="46">
        <f t="shared" ref="K556:K619" si="130">I556+J556</f>
        <v>0.39924351834609761</v>
      </c>
      <c r="L556" s="46">
        <f t="shared" ref="L556:L619" si="131">$P$41*SIN($P$40*F556+$P$42)</f>
        <v>-0.10312176623683762</v>
      </c>
      <c r="M556" s="46">
        <f t="shared" si="127"/>
        <v>0.29612175210926001</v>
      </c>
      <c r="O556" s="44"/>
      <c r="P556" s="12"/>
      <c r="Q556" s="12"/>
      <c r="R556" s="12"/>
      <c r="S556" s="44"/>
      <c r="T556" s="12"/>
      <c r="U556" s="12"/>
    </row>
    <row r="557" spans="6:21" x14ac:dyDescent="0.2">
      <c r="F557" s="163">
        <f t="shared" ref="F557:F620" si="132">F556+$G$38</f>
        <v>25.65000000000023</v>
      </c>
      <c r="G557" s="46">
        <f t="shared" si="128"/>
        <v>0.28531695488828079</v>
      </c>
      <c r="H557" s="46">
        <f t="shared" ref="H557:H620" si="133">$G$41*SIN($G$40*F557+$G$42)</f>
        <v>-0.38455792948387418</v>
      </c>
      <c r="I557" s="46">
        <f t="shared" ref="I557:I620" si="134">G557+H557</f>
        <v>-9.924097459559339E-2</v>
      </c>
      <c r="J557" s="46">
        <f t="shared" si="129"/>
        <v>-9.9813072629359359E-2</v>
      </c>
      <c r="K557" s="46">
        <f t="shared" si="130"/>
        <v>-0.19905404722495273</v>
      </c>
      <c r="L557" s="46">
        <f t="shared" si="131"/>
        <v>-0.18150681240487593</v>
      </c>
      <c r="M557" s="46">
        <f t="shared" si="127"/>
        <v>-0.38056085962982866</v>
      </c>
      <c r="O557" s="44"/>
      <c r="P557" s="12"/>
      <c r="Q557" s="12"/>
      <c r="R557" s="12"/>
      <c r="S557" s="44"/>
      <c r="T557" s="12"/>
      <c r="U557" s="12"/>
    </row>
    <row r="558" spans="6:21" x14ac:dyDescent="0.2">
      <c r="F558" s="163">
        <f t="shared" si="132"/>
        <v>25.70000000000023</v>
      </c>
      <c r="G558" s="46">
        <f t="shared" si="128"/>
        <v>0.17633557568703967</v>
      </c>
      <c r="H558" s="46">
        <f t="shared" si="133"/>
        <v>-0.84242632236364778</v>
      </c>
      <c r="I558" s="46">
        <f t="shared" si="134"/>
        <v>-0.66609074667660817</v>
      </c>
      <c r="J558" s="46">
        <f t="shared" si="129"/>
        <v>-9.3007661902058891E-2</v>
      </c>
      <c r="K558" s="46">
        <f t="shared" si="130"/>
        <v>-0.75909840857866706</v>
      </c>
      <c r="L558" s="46">
        <f t="shared" si="131"/>
        <v>-0.19737374704407093</v>
      </c>
      <c r="M558" s="46">
        <f t="shared" ref="M558:M621" si="135">I558+L558+J558</f>
        <v>-0.95647215562273802</v>
      </c>
      <c r="O558" s="44"/>
      <c r="P558" s="12"/>
      <c r="Q558" s="12"/>
      <c r="R558" s="12"/>
      <c r="S558" s="44"/>
      <c r="T558" s="12"/>
      <c r="U558" s="12"/>
    </row>
    <row r="559" spans="6:21" x14ac:dyDescent="0.2">
      <c r="F559" s="163">
        <f t="shared" si="132"/>
        <v>25.750000000000231</v>
      </c>
      <c r="G559" s="46">
        <f t="shared" si="128"/>
        <v>-8.6058952932649418E-13</v>
      </c>
      <c r="H559" s="46">
        <f t="shared" si="133"/>
        <v>-0.99927747936530464</v>
      </c>
      <c r="I559" s="46">
        <f t="shared" si="134"/>
        <v>-0.99927747936616529</v>
      </c>
      <c r="J559" s="46">
        <f t="shared" si="129"/>
        <v>-7.7048368237291623E-2</v>
      </c>
      <c r="K559" s="46">
        <f t="shared" si="130"/>
        <v>-1.076325847603457</v>
      </c>
      <c r="L559" s="46">
        <f t="shared" si="131"/>
        <v>-0.14525737148638951</v>
      </c>
      <c r="M559" s="46">
        <f t="shared" si="135"/>
        <v>-1.2215832190898464</v>
      </c>
      <c r="O559" s="44"/>
      <c r="P559" s="12"/>
      <c r="Q559" s="12"/>
      <c r="R559" s="12"/>
      <c r="S559" s="44"/>
      <c r="T559" s="12"/>
      <c r="U559" s="12"/>
    </row>
    <row r="560" spans="6:21" x14ac:dyDescent="0.2">
      <c r="F560" s="163">
        <f t="shared" si="132"/>
        <v>25.800000000000232</v>
      </c>
      <c r="G560" s="46">
        <f t="shared" si="128"/>
        <v>-0.17633557568844591</v>
      </c>
      <c r="H560" s="46">
        <f t="shared" si="133"/>
        <v>-0.79906507279044992</v>
      </c>
      <c r="I560" s="46">
        <f t="shared" si="134"/>
        <v>-0.97540064847889585</v>
      </c>
      <c r="J560" s="46">
        <f t="shared" si="129"/>
        <v>-5.3505917132119711E-2</v>
      </c>
      <c r="K560" s="46">
        <f t="shared" si="130"/>
        <v>-1.0289065656110155</v>
      </c>
      <c r="L560" s="46">
        <f t="shared" si="131"/>
        <v>-4.3108622869807024E-2</v>
      </c>
      <c r="M560" s="46">
        <f t="shared" si="135"/>
        <v>-1.0720151884808227</v>
      </c>
      <c r="O560" s="44"/>
      <c r="P560" s="12"/>
      <c r="Q560" s="12"/>
      <c r="R560" s="12"/>
      <c r="S560" s="44"/>
      <c r="T560" s="12"/>
      <c r="U560" s="12"/>
    </row>
    <row r="561" spans="6:21" x14ac:dyDescent="0.2">
      <c r="F561" s="163">
        <f t="shared" si="132"/>
        <v>25.850000000000232</v>
      </c>
      <c r="G561" s="46">
        <f t="shared" si="128"/>
        <v>-0.28531695488881792</v>
      </c>
      <c r="H561" s="46">
        <f t="shared" si="133"/>
        <v>-0.31332934730593781</v>
      </c>
      <c r="I561" s="46">
        <f t="shared" si="134"/>
        <v>-0.59864630219475568</v>
      </c>
      <c r="J561" s="46">
        <f t="shared" si="129"/>
        <v>-2.4697374052664145E-2</v>
      </c>
      <c r="K561" s="46">
        <f t="shared" si="130"/>
        <v>-0.62334367624741982</v>
      </c>
      <c r="L561" s="46">
        <f t="shared" si="131"/>
        <v>7.388843726038255E-2</v>
      </c>
      <c r="M561" s="46">
        <f t="shared" si="135"/>
        <v>-0.5494552389870373</v>
      </c>
      <c r="O561" s="44"/>
      <c r="P561" s="12"/>
      <c r="Q561" s="12"/>
      <c r="R561" s="12"/>
      <c r="S561" s="44"/>
      <c r="T561" s="12"/>
      <c r="U561" s="12"/>
    </row>
    <row r="562" spans="6:21" x14ac:dyDescent="0.2">
      <c r="F562" s="163">
        <f t="shared" si="132"/>
        <v>25.900000000000233</v>
      </c>
      <c r="G562" s="46">
        <f t="shared" si="128"/>
        <v>-0.28531695488827652</v>
      </c>
      <c r="H562" s="46">
        <f t="shared" si="133"/>
        <v>0.28436576446762146</v>
      </c>
      <c r="I562" s="46">
        <f t="shared" si="134"/>
        <v>-9.5119042065505699E-4</v>
      </c>
      <c r="J562" s="46">
        <f t="shared" si="129"/>
        <v>6.5419028643867675E-3</v>
      </c>
      <c r="K562" s="46">
        <f t="shared" si="130"/>
        <v>5.5907124437317105E-3</v>
      </c>
      <c r="L562" s="46">
        <f t="shared" si="131"/>
        <v>0.16543540270744581</v>
      </c>
      <c r="M562" s="46">
        <f t="shared" si="135"/>
        <v>0.17102611515117752</v>
      </c>
      <c r="O562" s="44"/>
      <c r="P562" s="12"/>
      <c r="Q562" s="12"/>
      <c r="R562" s="12"/>
      <c r="S562" s="44"/>
      <c r="T562" s="12"/>
      <c r="U562" s="12"/>
    </row>
    <row r="563" spans="6:21" x14ac:dyDescent="0.2">
      <c r="F563" s="163">
        <f t="shared" si="132"/>
        <v>25.950000000000234</v>
      </c>
      <c r="G563" s="46">
        <f t="shared" si="128"/>
        <v>-0.17633557568702848</v>
      </c>
      <c r="H563" s="46">
        <f t="shared" si="133"/>
        <v>0.78045080764991759</v>
      </c>
      <c r="I563" s="46">
        <f t="shared" si="134"/>
        <v>0.60411523196288908</v>
      </c>
      <c r="J563" s="46">
        <f t="shared" si="129"/>
        <v>3.7137320858586863E-2</v>
      </c>
      <c r="K563" s="46">
        <f t="shared" si="130"/>
        <v>0.64125255282147597</v>
      </c>
      <c r="L563" s="46">
        <f t="shared" si="131"/>
        <v>0.19999988457580808</v>
      </c>
      <c r="M563" s="46">
        <f t="shared" si="135"/>
        <v>0.84125243739728406</v>
      </c>
      <c r="O563" s="44"/>
      <c r="P563" s="12"/>
      <c r="Q563" s="12"/>
      <c r="R563" s="12"/>
      <c r="S563" s="44"/>
      <c r="T563" s="12"/>
      <c r="U563" s="12"/>
    </row>
    <row r="564" spans="6:21" x14ac:dyDescent="0.2">
      <c r="F564" s="163">
        <f t="shared" si="132"/>
        <v>26.000000000000234</v>
      </c>
      <c r="G564" s="46">
        <f t="shared" si="128"/>
        <v>8.7440835822016889E-13</v>
      </c>
      <c r="H564" s="46">
        <f t="shared" si="133"/>
        <v>0.99766381345514676</v>
      </c>
      <c r="I564" s="46">
        <f t="shared" si="134"/>
        <v>0.99766381345602118</v>
      </c>
      <c r="J564" s="46">
        <f t="shared" si="129"/>
        <v>6.4077656241330341E-2</v>
      </c>
      <c r="K564" s="46">
        <f t="shared" si="130"/>
        <v>1.0617414696973515</v>
      </c>
      <c r="L564" s="46">
        <f t="shared" si="131"/>
        <v>0.16567651080945195</v>
      </c>
      <c r="M564" s="46">
        <f t="shared" si="135"/>
        <v>1.2274179805068035</v>
      </c>
      <c r="O564" s="44"/>
      <c r="P564" s="12"/>
      <c r="Q564" s="12"/>
      <c r="R564" s="12"/>
      <c r="S564" s="44"/>
      <c r="T564" s="12"/>
      <c r="U564" s="12"/>
    </row>
    <row r="565" spans="6:21" x14ac:dyDescent="0.2">
      <c r="F565" s="163">
        <f t="shared" si="132"/>
        <v>26.050000000000235</v>
      </c>
      <c r="G565" s="46">
        <f t="shared" si="128"/>
        <v>0.17633557568845709</v>
      </c>
      <c r="H565" s="46">
        <f t="shared" si="133"/>
        <v>0.85838985358808151</v>
      </c>
      <c r="I565" s="46">
        <f t="shared" si="134"/>
        <v>1.0347254292765387</v>
      </c>
      <c r="J565" s="46">
        <f t="shared" si="129"/>
        <v>8.4711421260460509E-2</v>
      </c>
      <c r="K565" s="46">
        <f t="shared" si="130"/>
        <v>1.1194368505369992</v>
      </c>
      <c r="L565" s="46">
        <f t="shared" si="131"/>
        <v>7.4287606315849797E-2</v>
      </c>
      <c r="M565" s="46">
        <f t="shared" si="135"/>
        <v>1.1937244568528489</v>
      </c>
      <c r="O565" s="44"/>
      <c r="P565" s="12"/>
      <c r="Q565" s="12"/>
      <c r="R565" s="12"/>
      <c r="S565" s="44"/>
      <c r="T565" s="12"/>
      <c r="U565" s="12"/>
    </row>
    <row r="566" spans="6:21" x14ac:dyDescent="0.2">
      <c r="F566" s="163">
        <f t="shared" si="132"/>
        <v>26.100000000000236</v>
      </c>
      <c r="G566" s="46">
        <f t="shared" si="128"/>
        <v>0.28531695488882219</v>
      </c>
      <c r="H566" s="46">
        <f t="shared" si="133"/>
        <v>0.41239454115457919</v>
      </c>
      <c r="I566" s="46">
        <f t="shared" si="134"/>
        <v>0.69771149604340144</v>
      </c>
      <c r="J566" s="46">
        <f t="shared" si="129"/>
        <v>9.7007825487729474E-2</v>
      </c>
      <c r="K566" s="46">
        <f t="shared" si="130"/>
        <v>0.7947193215311309</v>
      </c>
      <c r="L566" s="46">
        <f t="shared" si="131"/>
        <v>-4.2688882441561174E-2</v>
      </c>
      <c r="M566" s="46">
        <f t="shared" si="135"/>
        <v>0.75203043908956968</v>
      </c>
      <c r="O566" s="44"/>
      <c r="P566" s="12"/>
      <c r="Q566" s="12"/>
      <c r="R566" s="12"/>
      <c r="S566" s="44"/>
      <c r="T566" s="12"/>
      <c r="U566" s="12"/>
    </row>
    <row r="567" spans="6:21" x14ac:dyDescent="0.2">
      <c r="F567" s="163">
        <f t="shared" si="132"/>
        <v>26.150000000000237</v>
      </c>
      <c r="G567" s="46">
        <f t="shared" si="128"/>
        <v>0.28531695488827225</v>
      </c>
      <c r="H567" s="46">
        <f t="shared" si="133"/>
        <v>-0.18095830460153917</v>
      </c>
      <c r="I567" s="46">
        <f t="shared" si="134"/>
        <v>0.10435865028673308</v>
      </c>
      <c r="J567" s="46">
        <f t="shared" si="129"/>
        <v>9.9756647716130228E-2</v>
      </c>
      <c r="K567" s="46">
        <f t="shared" si="130"/>
        <v>0.20411529800286332</v>
      </c>
      <c r="L567" s="46">
        <f t="shared" si="131"/>
        <v>-0.14496163485892771</v>
      </c>
      <c r="M567" s="46">
        <f t="shared" si="135"/>
        <v>5.9153663143935595E-2</v>
      </c>
      <c r="O567" s="44"/>
      <c r="P567" s="12"/>
      <c r="Q567" s="12"/>
      <c r="R567" s="12"/>
      <c r="S567" s="44"/>
      <c r="T567" s="12"/>
      <c r="U567" s="12"/>
    </row>
    <row r="568" spans="6:21" x14ac:dyDescent="0.2">
      <c r="F568" s="163">
        <f t="shared" si="132"/>
        <v>26.200000000000237</v>
      </c>
      <c r="G568" s="46">
        <f t="shared" si="128"/>
        <v>0.17633557568701733</v>
      </c>
      <c r="H568" s="46">
        <f t="shared" si="133"/>
        <v>-0.7096508148312094</v>
      </c>
      <c r="I568" s="46">
        <f t="shared" si="134"/>
        <v>-0.5333152391441921</v>
      </c>
      <c r="J568" s="46">
        <f t="shared" si="129"/>
        <v>9.2687346827003858E-2</v>
      </c>
      <c r="K568" s="46">
        <f t="shared" si="130"/>
        <v>-0.44062789231718824</v>
      </c>
      <c r="L568" s="46">
        <f t="shared" si="131"/>
        <v>-0.19730387758667312</v>
      </c>
      <c r="M568" s="46">
        <f t="shared" si="135"/>
        <v>-0.63793176990386136</v>
      </c>
      <c r="O568" s="44"/>
      <c r="P568" s="12"/>
      <c r="Q568" s="12"/>
      <c r="R568" s="12"/>
      <c r="S568" s="44"/>
      <c r="T568" s="12"/>
      <c r="U568" s="12"/>
    </row>
    <row r="569" spans="6:21" x14ac:dyDescent="0.2">
      <c r="F569" s="163">
        <f t="shared" si="132"/>
        <v>26.250000000000238</v>
      </c>
      <c r="G569" s="46">
        <f t="shared" si="128"/>
        <v>-8.8822718711384361E-13</v>
      </c>
      <c r="H569" s="46">
        <f t="shared" si="133"/>
        <v>-0.98476966401978694</v>
      </c>
      <c r="I569" s="46">
        <f t="shared" si="134"/>
        <v>-0.98476966402067512</v>
      </c>
      <c r="J569" s="46">
        <f t="shared" si="129"/>
        <v>7.6495688647223337E-2</v>
      </c>
      <c r="K569" s="46">
        <f t="shared" si="130"/>
        <v>-0.90827397537345178</v>
      </c>
      <c r="L569" s="46">
        <f t="shared" si="131"/>
        <v>-0.18168687591690347</v>
      </c>
      <c r="M569" s="46">
        <f t="shared" si="135"/>
        <v>-1.0899608512903551</v>
      </c>
      <c r="O569" s="44"/>
      <c r="P569" s="12"/>
      <c r="Q569" s="12"/>
      <c r="R569" s="12"/>
      <c r="S569" s="44"/>
      <c r="T569" s="12"/>
      <c r="U569" s="12"/>
    </row>
    <row r="570" spans="6:21" x14ac:dyDescent="0.2">
      <c r="F570" s="163">
        <f t="shared" si="132"/>
        <v>26.300000000000239</v>
      </c>
      <c r="G570" s="46">
        <f t="shared" si="128"/>
        <v>-0.17633557568846828</v>
      </c>
      <c r="H570" s="46">
        <f t="shared" si="133"/>
        <v>-0.90800890739527684</v>
      </c>
      <c r="I570" s="46">
        <f t="shared" si="134"/>
        <v>-1.0843444830837452</v>
      </c>
      <c r="J570" s="46">
        <f t="shared" si="129"/>
        <v>5.2775268161441825E-2</v>
      </c>
      <c r="K570" s="46">
        <f t="shared" si="130"/>
        <v>-1.0315692149223035</v>
      </c>
      <c r="L570" s="46">
        <f t="shared" si="131"/>
        <v>-0.10348974173638872</v>
      </c>
      <c r="M570" s="46">
        <f t="shared" si="135"/>
        <v>-1.1350589566586922</v>
      </c>
      <c r="O570" s="44"/>
      <c r="P570" s="12"/>
      <c r="Q570" s="12"/>
      <c r="R570" s="12"/>
      <c r="S570" s="44"/>
      <c r="T570" s="12"/>
      <c r="U570" s="12"/>
    </row>
    <row r="571" spans="6:21" x14ac:dyDescent="0.2">
      <c r="F571" s="163">
        <f t="shared" si="132"/>
        <v>26.350000000000239</v>
      </c>
      <c r="G571" s="46">
        <f t="shared" si="128"/>
        <v>-0.28531695488882119</v>
      </c>
      <c r="H571" s="46">
        <f t="shared" si="133"/>
        <v>-0.50679683176408574</v>
      </c>
      <c r="I571" s="46">
        <f t="shared" si="134"/>
        <v>-0.79211378665290688</v>
      </c>
      <c r="J571" s="46">
        <f t="shared" si="129"/>
        <v>2.3860666713964435E-2</v>
      </c>
      <c r="K571" s="46">
        <f t="shared" si="130"/>
        <v>-0.76825311993894241</v>
      </c>
      <c r="L571" s="46">
        <f t="shared" si="131"/>
        <v>1.0353344958208818E-2</v>
      </c>
      <c r="M571" s="46">
        <f t="shared" si="135"/>
        <v>-0.75789977498073358</v>
      </c>
      <c r="O571" s="44"/>
      <c r="P571" s="12"/>
      <c r="Q571" s="12"/>
      <c r="R571" s="12"/>
      <c r="S571" s="44"/>
      <c r="T571" s="12"/>
      <c r="U571" s="12"/>
    </row>
    <row r="572" spans="6:21" x14ac:dyDescent="0.2">
      <c r="F572" s="163">
        <f t="shared" si="132"/>
        <v>26.40000000000024</v>
      </c>
      <c r="G572" s="46">
        <f t="shared" si="128"/>
        <v>-0.28531695488826797</v>
      </c>
      <c r="H572" s="46">
        <f t="shared" si="133"/>
        <v>7.5504767543643728E-2</v>
      </c>
      <c r="I572" s="46">
        <f t="shared" si="134"/>
        <v>-0.20981218734462426</v>
      </c>
      <c r="J572" s="46">
        <f t="shared" si="129"/>
        <v>-7.4023192154235714E-3</v>
      </c>
      <c r="K572" s="46">
        <f t="shared" si="130"/>
        <v>-0.21721450656004782</v>
      </c>
      <c r="L572" s="46">
        <f t="shared" si="131"/>
        <v>0.1206303309306469</v>
      </c>
      <c r="M572" s="46">
        <f t="shared" si="135"/>
        <v>-9.6584175629400928E-2</v>
      </c>
      <c r="O572" s="44"/>
      <c r="P572" s="12"/>
      <c r="Q572" s="12"/>
      <c r="R572" s="12"/>
      <c r="S572" s="44"/>
      <c r="T572" s="12"/>
      <c r="U572" s="12"/>
    </row>
    <row r="573" spans="6:21" x14ac:dyDescent="0.2">
      <c r="F573" s="163">
        <f t="shared" si="132"/>
        <v>26.450000000000241</v>
      </c>
      <c r="G573" s="46">
        <f t="shared" si="128"/>
        <v>-0.17633557568700611</v>
      </c>
      <c r="H573" s="46">
        <f t="shared" si="133"/>
        <v>0.63082687224370226</v>
      </c>
      <c r="I573" s="46">
        <f t="shared" si="134"/>
        <v>0.45449129655669618</v>
      </c>
      <c r="J573" s="46">
        <f t="shared" si="129"/>
        <v>-3.7936763407730167E-2</v>
      </c>
      <c r="K573" s="46">
        <f t="shared" si="130"/>
        <v>0.41655453314896601</v>
      </c>
      <c r="L573" s="46">
        <f t="shared" si="131"/>
        <v>0.18935746881219942</v>
      </c>
      <c r="M573" s="46">
        <f t="shared" si="135"/>
        <v>0.60591200196116546</v>
      </c>
      <c r="O573" s="44"/>
      <c r="P573" s="12"/>
      <c r="Q573" s="12"/>
      <c r="R573" s="12"/>
      <c r="S573" s="44"/>
      <c r="T573" s="12"/>
      <c r="U573" s="12"/>
    </row>
    <row r="574" spans="6:21" x14ac:dyDescent="0.2">
      <c r="F574" s="163">
        <f t="shared" si="132"/>
        <v>26.500000000000242</v>
      </c>
      <c r="G574" s="46">
        <f t="shared" si="128"/>
        <v>9.0204601600751833E-13</v>
      </c>
      <c r="H574" s="46">
        <f t="shared" si="133"/>
        <v>0.9607408238987587</v>
      </c>
      <c r="I574" s="46">
        <f t="shared" si="134"/>
        <v>0.96074082389966076</v>
      </c>
      <c r="J574" s="46">
        <f t="shared" si="129"/>
        <v>-6.473744326107049E-2</v>
      </c>
      <c r="K574" s="46">
        <f t="shared" si="130"/>
        <v>0.89600338063859031</v>
      </c>
      <c r="L574" s="46">
        <f t="shared" si="131"/>
        <v>0.19286241917820204</v>
      </c>
      <c r="M574" s="46">
        <f t="shared" si="135"/>
        <v>1.0888657998167923</v>
      </c>
      <c r="O574" s="44"/>
      <c r="P574" s="12"/>
      <c r="Q574" s="12"/>
      <c r="R574" s="12"/>
      <c r="S574" s="44"/>
      <c r="T574" s="12"/>
      <c r="U574" s="12"/>
    </row>
    <row r="575" spans="6:21" x14ac:dyDescent="0.2">
      <c r="F575" s="163">
        <f t="shared" si="132"/>
        <v>26.550000000000242</v>
      </c>
      <c r="G575" s="46">
        <f t="shared" si="128"/>
        <v>0.17633557568847943</v>
      </c>
      <c r="H575" s="46">
        <f t="shared" si="133"/>
        <v>0.94736119660457052</v>
      </c>
      <c r="I575" s="46">
        <f t="shared" si="134"/>
        <v>1.12369677229305</v>
      </c>
      <c r="J575" s="46">
        <f t="shared" si="129"/>
        <v>-8.51666160238779E-2</v>
      </c>
      <c r="K575" s="46">
        <f t="shared" si="130"/>
        <v>1.038530156269172</v>
      </c>
      <c r="L575" s="46">
        <f t="shared" si="131"/>
        <v>0.12993793875782908</v>
      </c>
      <c r="M575" s="46">
        <f t="shared" si="135"/>
        <v>1.168468095027001</v>
      </c>
      <c r="O575" s="44"/>
      <c r="P575" s="12"/>
      <c r="Q575" s="12"/>
      <c r="R575" s="12"/>
      <c r="S575" s="44"/>
      <c r="T575" s="12"/>
      <c r="U575" s="12"/>
    </row>
    <row r="576" spans="6:21" x14ac:dyDescent="0.2">
      <c r="F576" s="163">
        <f t="shared" si="132"/>
        <v>26.600000000000243</v>
      </c>
      <c r="G576" s="46">
        <f t="shared" si="128"/>
        <v>0.28531695488882547</v>
      </c>
      <c r="H576" s="46">
        <f t="shared" si="133"/>
        <v>0.59546882201159868</v>
      </c>
      <c r="I576" s="46">
        <f t="shared" si="134"/>
        <v>0.88078577690042414</v>
      </c>
      <c r="J576" s="46">
        <f t="shared" si="129"/>
        <v>-9.7213627389230381E-2</v>
      </c>
      <c r="K576" s="46">
        <f t="shared" si="130"/>
        <v>0.78357214951119381</v>
      </c>
      <c r="L576" s="46">
        <f t="shared" si="131"/>
        <v>2.2257702674856272E-2</v>
      </c>
      <c r="M576" s="46">
        <f t="shared" si="135"/>
        <v>0.80582985218605008</v>
      </c>
      <c r="O576" s="44"/>
      <c r="P576" s="12"/>
      <c r="Q576" s="12"/>
      <c r="R576" s="12"/>
      <c r="S576" s="44"/>
      <c r="T576" s="12"/>
      <c r="U576" s="12"/>
    </row>
    <row r="577" spans="6:21" x14ac:dyDescent="0.2">
      <c r="F577" s="163">
        <f t="shared" si="132"/>
        <v>26.650000000000244</v>
      </c>
      <c r="G577" s="46">
        <f t="shared" si="128"/>
        <v>0.2853169548882637</v>
      </c>
      <c r="H577" s="46">
        <f t="shared" si="133"/>
        <v>3.0802494260811983E-2</v>
      </c>
      <c r="I577" s="46">
        <f t="shared" si="134"/>
        <v>0.31611944914907569</v>
      </c>
      <c r="J577" s="46">
        <f t="shared" si="129"/>
        <v>-9.9692801580214874E-2</v>
      </c>
      <c r="K577" s="46">
        <f t="shared" si="130"/>
        <v>0.21642664756886082</v>
      </c>
      <c r="L577" s="46">
        <f t="shared" si="131"/>
        <v>-9.3088964875705449E-2</v>
      </c>
      <c r="M577" s="46">
        <f t="shared" si="135"/>
        <v>0.12333768269315537</v>
      </c>
      <c r="O577" s="44"/>
      <c r="P577" s="12"/>
      <c r="Q577" s="12"/>
      <c r="R577" s="12"/>
      <c r="S577" s="44"/>
      <c r="T577" s="12"/>
      <c r="U577" s="12"/>
    </row>
    <row r="578" spans="6:21" x14ac:dyDescent="0.2">
      <c r="F578" s="163">
        <f t="shared" si="132"/>
        <v>26.700000000000244</v>
      </c>
      <c r="G578" s="46">
        <f t="shared" si="128"/>
        <v>0.17633557568699493</v>
      </c>
      <c r="H578" s="46">
        <f t="shared" si="133"/>
        <v>-0.54487023420941794</v>
      </c>
      <c r="I578" s="46">
        <f t="shared" si="134"/>
        <v>-0.36853465852242301</v>
      </c>
      <c r="J578" s="46">
        <f t="shared" si="129"/>
        <v>-9.2360136437634008E-2</v>
      </c>
      <c r="K578" s="46">
        <f t="shared" si="130"/>
        <v>-0.46089479496005703</v>
      </c>
      <c r="L578" s="46">
        <f t="shared" si="131"/>
        <v>-0.1763721180540232</v>
      </c>
      <c r="M578" s="46">
        <f t="shared" si="135"/>
        <v>-0.63726691301408012</v>
      </c>
      <c r="O578" s="44"/>
      <c r="P578" s="12"/>
      <c r="Q578" s="12"/>
      <c r="R578" s="12"/>
      <c r="S578" s="44"/>
      <c r="T578" s="12"/>
      <c r="U578" s="12"/>
    </row>
    <row r="579" spans="6:21" x14ac:dyDescent="0.2">
      <c r="F579" s="163">
        <f t="shared" si="132"/>
        <v>26.750000000000245</v>
      </c>
      <c r="G579" s="46">
        <f t="shared" si="128"/>
        <v>-9.1586484490119294E-13</v>
      </c>
      <c r="H579" s="46">
        <f t="shared" si="133"/>
        <v>-0.92584898474957567</v>
      </c>
      <c r="I579" s="46">
        <f t="shared" si="134"/>
        <v>-0.92584898475049149</v>
      </c>
      <c r="J579" s="46">
        <f t="shared" si="129"/>
        <v>-7.5937318293152811E-2</v>
      </c>
      <c r="K579" s="46">
        <f t="shared" si="130"/>
        <v>-1.0017863030436442</v>
      </c>
      <c r="L579" s="46">
        <f t="shared" si="131"/>
        <v>-0.19890575114003869</v>
      </c>
      <c r="M579" s="46">
        <f t="shared" si="135"/>
        <v>-1.200692054183683</v>
      </c>
      <c r="O579" s="44"/>
      <c r="P579" s="12"/>
      <c r="Q579" s="12"/>
      <c r="R579" s="12"/>
      <c r="S579" s="44"/>
      <c r="T579" s="12"/>
      <c r="U579" s="12"/>
    </row>
    <row r="580" spans="6:21" x14ac:dyDescent="0.2">
      <c r="F580" s="163">
        <f t="shared" si="132"/>
        <v>26.800000000000246</v>
      </c>
      <c r="G580" s="46">
        <f t="shared" si="128"/>
        <v>-0.17633557568849065</v>
      </c>
      <c r="H580" s="46">
        <f t="shared" si="133"/>
        <v>-0.97600176887414225</v>
      </c>
      <c r="I580" s="46">
        <f t="shared" si="134"/>
        <v>-1.1523373445626328</v>
      </c>
      <c r="J580" s="46">
        <f t="shared" si="129"/>
        <v>-5.2040693066276837E-2</v>
      </c>
      <c r="K580" s="46">
        <f t="shared" si="130"/>
        <v>-1.2043780376289097</v>
      </c>
      <c r="L580" s="46">
        <f t="shared" si="131"/>
        <v>-0.1529283913396742</v>
      </c>
      <c r="M580" s="46">
        <f t="shared" si="135"/>
        <v>-1.3573064289685839</v>
      </c>
      <c r="O580" s="44"/>
      <c r="P580" s="12"/>
      <c r="Q580" s="12"/>
      <c r="R580" s="12"/>
      <c r="S580" s="44"/>
      <c r="T580" s="12"/>
      <c r="U580" s="12"/>
    </row>
    <row r="581" spans="6:21" x14ac:dyDescent="0.2">
      <c r="F581" s="163">
        <f t="shared" si="132"/>
        <v>26.850000000000247</v>
      </c>
      <c r="G581" s="46">
        <f t="shared" si="128"/>
        <v>-0.28531695488882974</v>
      </c>
      <c r="H581" s="46">
        <f t="shared" si="133"/>
        <v>-0.67740790669930484</v>
      </c>
      <c r="I581" s="46">
        <f t="shared" si="134"/>
        <v>-0.96272486158813453</v>
      </c>
      <c r="J581" s="46">
        <f t="shared" si="129"/>
        <v>-2.3022184302373048E-2</v>
      </c>
      <c r="K581" s="46">
        <f t="shared" si="130"/>
        <v>-0.98574704589050754</v>
      </c>
      <c r="L581" s="46">
        <f t="shared" si="131"/>
        <v>-5.4276456414416356E-2</v>
      </c>
      <c r="M581" s="46">
        <f t="shared" si="135"/>
        <v>-1.0400235023049238</v>
      </c>
      <c r="O581" s="44"/>
      <c r="P581" s="12"/>
      <c r="Q581" s="12"/>
      <c r="R581" s="12"/>
      <c r="S581" s="44"/>
      <c r="T581" s="12"/>
      <c r="U581" s="12"/>
    </row>
    <row r="582" spans="6:21" x14ac:dyDescent="0.2">
      <c r="F582" s="163">
        <f t="shared" si="132"/>
        <v>26.900000000000247</v>
      </c>
      <c r="G582" s="46">
        <f t="shared" si="128"/>
        <v>-0.28531695488825942</v>
      </c>
      <c r="H582" s="46">
        <f t="shared" si="133"/>
        <v>-0.13676147538764682</v>
      </c>
      <c r="I582" s="46">
        <f t="shared" si="134"/>
        <v>-0.42207843027590625</v>
      </c>
      <c r="J582" s="46">
        <f t="shared" si="129"/>
        <v>8.2621848837685467E-3</v>
      </c>
      <c r="K582" s="46">
        <f t="shared" si="130"/>
        <v>-0.41381624539213768</v>
      </c>
      <c r="L582" s="46">
        <f t="shared" si="131"/>
        <v>6.3070432769295165E-2</v>
      </c>
      <c r="M582" s="46">
        <f t="shared" si="135"/>
        <v>-0.35074581262284249</v>
      </c>
      <c r="O582" s="44"/>
      <c r="P582" s="12"/>
      <c r="Q582" s="12"/>
      <c r="R582" s="12"/>
      <c r="S582" s="44"/>
      <c r="T582" s="12"/>
      <c r="U582" s="12"/>
    </row>
    <row r="583" spans="6:21" x14ac:dyDescent="0.2">
      <c r="F583" s="163">
        <f t="shared" si="132"/>
        <v>26.950000000000248</v>
      </c>
      <c r="G583" s="46">
        <f t="shared" si="128"/>
        <v>-0.17633557568698377</v>
      </c>
      <c r="H583" s="46">
        <f t="shared" si="133"/>
        <v>0.45275280371435389</v>
      </c>
      <c r="I583" s="46">
        <f t="shared" si="134"/>
        <v>0.27641722802737012</v>
      </c>
      <c r="J583" s="46">
        <f t="shared" si="129"/>
        <v>3.873338371719634E-2</v>
      </c>
      <c r="K583" s="46">
        <f t="shared" si="130"/>
        <v>0.31515061174456649</v>
      </c>
      <c r="L583" s="46">
        <f t="shared" si="131"/>
        <v>0.15869337507850753</v>
      </c>
      <c r="M583" s="46">
        <f t="shared" si="135"/>
        <v>0.47384398682307405</v>
      </c>
      <c r="O583" s="44"/>
      <c r="P583" s="12"/>
      <c r="Q583" s="12"/>
      <c r="R583" s="12"/>
      <c r="S583" s="44"/>
      <c r="T583" s="12"/>
      <c r="U583" s="12"/>
    </row>
    <row r="584" spans="6:21" x14ac:dyDescent="0.2">
      <c r="F584" s="163">
        <f t="shared" si="132"/>
        <v>27.000000000000249</v>
      </c>
      <c r="G584" s="46">
        <f t="shared" si="128"/>
        <v>9.2968367379486776E-13</v>
      </c>
      <c r="H584" s="46">
        <f t="shared" si="133"/>
        <v>0.88048866505772905</v>
      </c>
      <c r="I584" s="46">
        <f t="shared" si="134"/>
        <v>0.88048866505865875</v>
      </c>
      <c r="J584" s="46">
        <f t="shared" si="129"/>
        <v>6.5392414251066483E-2</v>
      </c>
      <c r="K584" s="46">
        <f t="shared" si="130"/>
        <v>0.9458810793097252</v>
      </c>
      <c r="L584" s="46">
        <f t="shared" si="131"/>
        <v>0.19965605427915911</v>
      </c>
      <c r="M584" s="46">
        <f t="shared" si="135"/>
        <v>1.1455371335888844</v>
      </c>
      <c r="O584" s="44"/>
      <c r="P584" s="12"/>
      <c r="Q584" s="12"/>
      <c r="R584" s="12"/>
      <c r="S584" s="44"/>
      <c r="T584" s="12"/>
      <c r="U584" s="12"/>
    </row>
    <row r="585" spans="6:21" x14ac:dyDescent="0.2">
      <c r="F585" s="163">
        <f t="shared" si="132"/>
        <v>27.050000000000249</v>
      </c>
      <c r="G585" s="46">
        <f t="shared" si="128"/>
        <v>0.17633557568850183</v>
      </c>
      <c r="H585" s="46">
        <f t="shared" si="133"/>
        <v>0.99360678815897174</v>
      </c>
      <c r="I585" s="46">
        <f t="shared" si="134"/>
        <v>1.1699423638474735</v>
      </c>
      <c r="J585" s="46">
        <f t="shared" si="129"/>
        <v>8.5615474964696847E-2</v>
      </c>
      <c r="K585" s="46">
        <f t="shared" si="130"/>
        <v>1.2555578388121704</v>
      </c>
      <c r="L585" s="46">
        <f t="shared" si="131"/>
        <v>0.17184930657262565</v>
      </c>
      <c r="M585" s="46">
        <f t="shared" si="135"/>
        <v>1.4274071453847961</v>
      </c>
      <c r="O585" s="44"/>
      <c r="P585" s="12"/>
      <c r="Q585" s="12"/>
      <c r="R585" s="12"/>
      <c r="S585" s="44"/>
      <c r="T585" s="12"/>
      <c r="U585" s="12"/>
    </row>
    <row r="586" spans="6:21" x14ac:dyDescent="0.2">
      <c r="F586" s="163">
        <f t="shared" si="132"/>
        <v>27.10000000000025</v>
      </c>
      <c r="G586" s="46">
        <f t="shared" si="128"/>
        <v>0.28531695488883402</v>
      </c>
      <c r="H586" s="46">
        <f t="shared" si="133"/>
        <v>0.75168760890935504</v>
      </c>
      <c r="I586" s="46">
        <f t="shared" si="134"/>
        <v>1.0370045637981891</v>
      </c>
      <c r="J586" s="46">
        <f t="shared" si="129"/>
        <v>9.7412197251629695E-2</v>
      </c>
      <c r="K586" s="46">
        <f t="shared" si="130"/>
        <v>1.1344167610498188</v>
      </c>
      <c r="L586" s="46">
        <f t="shared" si="131"/>
        <v>8.485087359481705E-2</v>
      </c>
      <c r="M586" s="46">
        <f t="shared" si="135"/>
        <v>1.2192676346446358</v>
      </c>
      <c r="O586" s="44"/>
      <c r="P586" s="12"/>
      <c r="Q586" s="12"/>
      <c r="R586" s="12"/>
      <c r="S586" s="44"/>
      <c r="T586" s="12"/>
      <c r="U586" s="12"/>
    </row>
    <row r="587" spans="6:21" x14ac:dyDescent="0.2">
      <c r="F587" s="163">
        <f t="shared" si="132"/>
        <v>27.150000000000251</v>
      </c>
      <c r="G587" s="46">
        <f t="shared" si="128"/>
        <v>0.28531695488825515</v>
      </c>
      <c r="H587" s="46">
        <f t="shared" si="133"/>
        <v>0.24117410838674294</v>
      </c>
      <c r="I587" s="46">
        <f t="shared" si="134"/>
        <v>0.52649106327499806</v>
      </c>
      <c r="J587" s="46">
        <f t="shared" si="129"/>
        <v>9.9621538971335799E-2</v>
      </c>
      <c r="K587" s="46">
        <f t="shared" si="130"/>
        <v>0.62611260224633392</v>
      </c>
      <c r="L587" s="46">
        <f t="shared" si="131"/>
        <v>-3.1373549903323437E-2</v>
      </c>
      <c r="M587" s="46">
        <f t="shared" si="135"/>
        <v>0.5947390523430105</v>
      </c>
      <c r="O587" s="44"/>
      <c r="P587" s="12"/>
      <c r="Q587" s="12"/>
      <c r="R587" s="12"/>
      <c r="S587" s="44"/>
      <c r="T587" s="12"/>
      <c r="U587" s="12"/>
    </row>
    <row r="588" spans="6:21" x14ac:dyDescent="0.2">
      <c r="F588" s="163">
        <f t="shared" si="132"/>
        <v>27.200000000000252</v>
      </c>
      <c r="G588" s="46">
        <f t="shared" si="128"/>
        <v>0.17633557568697258</v>
      </c>
      <c r="H588" s="46">
        <f t="shared" si="133"/>
        <v>-0.35551614319965724</v>
      </c>
      <c r="I588" s="46">
        <f t="shared" si="134"/>
        <v>-0.17918056751268466</v>
      </c>
      <c r="J588" s="46">
        <f t="shared" si="129"/>
        <v>9.2026055076198376E-2</v>
      </c>
      <c r="K588" s="46">
        <f t="shared" si="130"/>
        <v>-8.7154512436486281E-2</v>
      </c>
      <c r="L588" s="46">
        <f t="shared" si="131"/>
        <v>-0.13679168428248309</v>
      </c>
      <c r="M588" s="46">
        <f t="shared" si="135"/>
        <v>-0.22394619671896937</v>
      </c>
      <c r="O588" s="44"/>
      <c r="P588" s="12"/>
      <c r="Q588" s="12"/>
      <c r="R588" s="12"/>
      <c r="S588" s="44"/>
      <c r="T588" s="12"/>
      <c r="U588" s="12"/>
    </row>
    <row r="589" spans="6:21" x14ac:dyDescent="0.2">
      <c r="F589" s="163">
        <f t="shared" si="132"/>
        <v>27.250000000000252</v>
      </c>
      <c r="G589" s="46">
        <f t="shared" si="128"/>
        <v>-9.4350250268854237E-13</v>
      </c>
      <c r="H589" s="46">
        <f t="shared" si="133"/>
        <v>-0.82517274935609752</v>
      </c>
      <c r="I589" s="46">
        <f t="shared" si="134"/>
        <v>-0.82517274935704099</v>
      </c>
      <c r="J589" s="46">
        <f t="shared" si="129"/>
        <v>7.5373298714071738E-2</v>
      </c>
      <c r="K589" s="46">
        <f t="shared" si="130"/>
        <v>-0.74979945064296927</v>
      </c>
      <c r="L589" s="46">
        <f t="shared" si="131"/>
        <v>-0.19509336247533562</v>
      </c>
      <c r="M589" s="46">
        <f t="shared" si="135"/>
        <v>-0.94489281311830486</v>
      </c>
      <c r="O589" s="44"/>
      <c r="P589" s="12"/>
      <c r="Q589" s="12"/>
      <c r="R589" s="12"/>
      <c r="S589" s="44"/>
      <c r="T589" s="12"/>
      <c r="U589" s="12"/>
    </row>
    <row r="590" spans="6:21" x14ac:dyDescent="0.2">
      <c r="F590" s="163">
        <f t="shared" si="132"/>
        <v>27.300000000000253</v>
      </c>
      <c r="G590" s="46">
        <f t="shared" si="128"/>
        <v>-0.17633557568851299</v>
      </c>
      <c r="H590" s="46">
        <f t="shared" si="133"/>
        <v>-0.99997719629202542</v>
      </c>
      <c r="I590" s="46">
        <f t="shared" si="134"/>
        <v>-1.1763127719805384</v>
      </c>
      <c r="J590" s="46">
        <f t="shared" si="129"/>
        <v>5.1302246494064133E-2</v>
      </c>
      <c r="K590" s="46">
        <f t="shared" si="130"/>
        <v>-1.1250105254864742</v>
      </c>
      <c r="L590" s="46">
        <f t="shared" si="131"/>
        <v>-0.18619718493942747</v>
      </c>
      <c r="M590" s="46">
        <f t="shared" si="135"/>
        <v>-1.3112077104259017</v>
      </c>
      <c r="O590" s="44"/>
      <c r="P590" s="12"/>
      <c r="Q590" s="12"/>
      <c r="R590" s="12"/>
      <c r="S590" s="44"/>
      <c r="T590" s="12"/>
      <c r="U590" s="12"/>
    </row>
    <row r="591" spans="6:21" x14ac:dyDescent="0.2">
      <c r="F591" s="163">
        <f t="shared" si="132"/>
        <v>27.350000000000254</v>
      </c>
      <c r="G591" s="46">
        <f t="shared" si="128"/>
        <v>-0.28531695488883829</v>
      </c>
      <c r="H591" s="46">
        <f t="shared" si="133"/>
        <v>-0.81746805558454294</v>
      </c>
      <c r="I591" s="46">
        <f t="shared" si="134"/>
        <v>-1.1027850104733812</v>
      </c>
      <c r="J591" s="46">
        <f t="shared" si="129"/>
        <v>2.2181989195333859E-2</v>
      </c>
      <c r="K591" s="46">
        <f t="shared" si="130"/>
        <v>-1.0806030212780473</v>
      </c>
      <c r="L591" s="46">
        <f t="shared" si="131"/>
        <v>-0.1131673464121422</v>
      </c>
      <c r="M591" s="46">
        <f t="shared" si="135"/>
        <v>-1.1937703676901894</v>
      </c>
      <c r="O591" s="44"/>
      <c r="P591" s="12"/>
      <c r="Q591" s="12"/>
      <c r="R591" s="12"/>
      <c r="S591" s="44"/>
      <c r="T591" s="12"/>
      <c r="U591" s="12"/>
    </row>
    <row r="592" spans="6:21" x14ac:dyDescent="0.2">
      <c r="F592" s="163">
        <f t="shared" si="132"/>
        <v>27.400000000000254</v>
      </c>
      <c r="G592" s="46">
        <f t="shared" si="128"/>
        <v>-0.28531695488825087</v>
      </c>
      <c r="H592" s="46">
        <f t="shared" si="133"/>
        <v>-0.34285981020960826</v>
      </c>
      <c r="I592" s="46">
        <f t="shared" si="134"/>
        <v>-0.62817676509785914</v>
      </c>
      <c r="J592" s="46">
        <f t="shared" si="129"/>
        <v>-9.1214359012075329E-3</v>
      </c>
      <c r="K592" s="46">
        <f t="shared" si="130"/>
        <v>-0.63729820099906664</v>
      </c>
      <c r="L592" s="46">
        <f t="shared" si="131"/>
        <v>-1.1582062780622884E-3</v>
      </c>
      <c r="M592" s="46">
        <f t="shared" si="135"/>
        <v>-0.63845640727712893</v>
      </c>
      <c r="O592" s="44"/>
      <c r="P592" s="12"/>
      <c r="Q592" s="12"/>
      <c r="R592" s="12"/>
      <c r="S592" s="44"/>
      <c r="T592" s="12"/>
      <c r="U592" s="12"/>
    </row>
    <row r="593" spans="6:21" x14ac:dyDescent="0.2">
      <c r="F593" s="163">
        <f t="shared" si="132"/>
        <v>27.450000000000255</v>
      </c>
      <c r="G593" s="46">
        <f t="shared" si="128"/>
        <v>-0.1763355756869614</v>
      </c>
      <c r="H593" s="46">
        <f t="shared" si="133"/>
        <v>0.25425969772110424</v>
      </c>
      <c r="I593" s="46">
        <f t="shared" si="134"/>
        <v>7.792412203414284E-2</v>
      </c>
      <c r="J593" s="46">
        <f t="shared" si="129"/>
        <v>-3.9527122523799918E-2</v>
      </c>
      <c r="K593" s="46">
        <f t="shared" si="130"/>
        <v>3.8396999510342922E-2</v>
      </c>
      <c r="L593" s="46">
        <f t="shared" si="131"/>
        <v>0.11124986582064154</v>
      </c>
      <c r="M593" s="46">
        <f t="shared" si="135"/>
        <v>0.14964686533098448</v>
      </c>
      <c r="O593" s="44"/>
      <c r="P593" s="12"/>
      <c r="Q593" s="12"/>
      <c r="R593" s="12"/>
      <c r="S593" s="44"/>
      <c r="T593" s="12"/>
      <c r="U593" s="12"/>
    </row>
    <row r="594" spans="6:21" x14ac:dyDescent="0.2">
      <c r="F594" s="163">
        <f t="shared" si="132"/>
        <v>27.500000000000256</v>
      </c>
      <c r="G594" s="46">
        <f t="shared" si="128"/>
        <v>9.5732133158221698E-13</v>
      </c>
      <c r="H594" s="46">
        <f t="shared" si="133"/>
        <v>0.76052668909174859</v>
      </c>
      <c r="I594" s="46">
        <f t="shared" si="134"/>
        <v>0.76052668909270593</v>
      </c>
      <c r="J594" s="46">
        <f t="shared" si="129"/>
        <v>-6.6042520485888198E-2</v>
      </c>
      <c r="K594" s="46">
        <f t="shared" si="130"/>
        <v>0.69448416860681772</v>
      </c>
      <c r="L594" s="46">
        <f t="shared" si="131"/>
        <v>0.18533909232456217</v>
      </c>
      <c r="M594" s="46">
        <f t="shared" si="135"/>
        <v>0.87982326093137986</v>
      </c>
      <c r="O594" s="44"/>
      <c r="P594" s="12"/>
      <c r="Q594" s="12"/>
      <c r="R594" s="12"/>
      <c r="S594" s="44"/>
      <c r="T594" s="12"/>
      <c r="U594" s="12"/>
    </row>
    <row r="595" spans="6:21" x14ac:dyDescent="0.2">
      <c r="F595" s="163">
        <f t="shared" si="132"/>
        <v>27.550000000000257</v>
      </c>
      <c r="G595" s="46">
        <f t="shared" si="128"/>
        <v>0.17633557568852418</v>
      </c>
      <c r="H595" s="46">
        <f t="shared" si="133"/>
        <v>0.99504096371483108</v>
      </c>
      <c r="I595" s="46">
        <f t="shared" si="134"/>
        <v>1.1713765394033553</v>
      </c>
      <c r="J595" s="46">
        <f t="shared" si="129"/>
        <v>-8.6057964690835417E-2</v>
      </c>
      <c r="K595" s="46">
        <f t="shared" si="130"/>
        <v>1.0853185747125198</v>
      </c>
      <c r="L595" s="46">
        <f t="shared" si="131"/>
        <v>0.19559021880855043</v>
      </c>
      <c r="M595" s="46">
        <f t="shared" si="135"/>
        <v>1.2809087935210703</v>
      </c>
      <c r="O595" s="44"/>
      <c r="P595" s="12"/>
      <c r="Q595" s="12"/>
      <c r="R595" s="12"/>
      <c r="S595" s="44"/>
      <c r="T595" s="12"/>
      <c r="U595" s="12"/>
    </row>
    <row r="596" spans="6:21" x14ac:dyDescent="0.2">
      <c r="F596" s="163">
        <f t="shared" si="132"/>
        <v>27.600000000000257</v>
      </c>
      <c r="G596" s="46">
        <f t="shared" si="128"/>
        <v>0.28531695488884257</v>
      </c>
      <c r="H596" s="46">
        <f t="shared" si="133"/>
        <v>0.87400547388784366</v>
      </c>
      <c r="I596" s="46">
        <f t="shared" si="134"/>
        <v>1.1593224287766861</v>
      </c>
      <c r="J596" s="46">
        <f t="shared" si="129"/>
        <v>-9.7603520302665836E-2</v>
      </c>
      <c r="K596" s="46">
        <f t="shared" si="130"/>
        <v>1.0617189084740204</v>
      </c>
      <c r="L596" s="46">
        <f t="shared" si="131"/>
        <v>0.138472352628251</v>
      </c>
      <c r="M596" s="46">
        <f t="shared" si="135"/>
        <v>1.2001912611022711</v>
      </c>
      <c r="O596" s="44"/>
      <c r="P596" s="12"/>
      <c r="Q596" s="12"/>
      <c r="R596" s="12"/>
      <c r="S596" s="44"/>
      <c r="T596" s="12"/>
      <c r="U596" s="12"/>
    </row>
    <row r="597" spans="6:21" x14ac:dyDescent="0.2">
      <c r="F597" s="163">
        <f t="shared" si="132"/>
        <v>27.650000000000258</v>
      </c>
      <c r="G597" s="46">
        <f t="shared" si="128"/>
        <v>0.2853169548882466</v>
      </c>
      <c r="H597" s="46">
        <f t="shared" si="133"/>
        <v>0.44066883094169301</v>
      </c>
      <c r="I597" s="46">
        <f t="shared" si="134"/>
        <v>0.72598578582993967</v>
      </c>
      <c r="J597" s="46">
        <f t="shared" si="129"/>
        <v>-9.9542865190951124E-2</v>
      </c>
      <c r="K597" s="46">
        <f t="shared" si="130"/>
        <v>0.62644292063898854</v>
      </c>
      <c r="L597" s="46">
        <f t="shared" si="131"/>
        <v>3.3659141735687799E-2</v>
      </c>
      <c r="M597" s="46">
        <f t="shared" si="135"/>
        <v>0.66010206237467639</v>
      </c>
      <c r="O597" s="44"/>
      <c r="P597" s="12"/>
      <c r="Q597" s="12"/>
      <c r="R597" s="12"/>
      <c r="S597" s="44"/>
      <c r="T597" s="12"/>
      <c r="U597" s="12"/>
    </row>
    <row r="598" spans="6:21" x14ac:dyDescent="0.2">
      <c r="F598" s="163">
        <f t="shared" si="132"/>
        <v>27.700000000000259</v>
      </c>
      <c r="G598" s="46">
        <f t="shared" si="128"/>
        <v>0.17633557568695024</v>
      </c>
      <c r="H598" s="46">
        <f t="shared" si="133"/>
        <v>-0.1501283636352567</v>
      </c>
      <c r="I598" s="46">
        <f t="shared" si="134"/>
        <v>2.6207212051693546E-2</v>
      </c>
      <c r="J598" s="46">
        <f t="shared" si="129"/>
        <v>-9.1685127596100077E-2</v>
      </c>
      <c r="K598" s="46">
        <f t="shared" si="130"/>
        <v>-6.5477915544406531E-2</v>
      </c>
      <c r="L598" s="46">
        <f t="shared" si="131"/>
        <v>-8.2747606331132692E-2</v>
      </c>
      <c r="M598" s="46">
        <f t="shared" si="135"/>
        <v>-0.14822552187553922</v>
      </c>
      <c r="O598" s="44"/>
      <c r="P598" s="12"/>
      <c r="Q598" s="12"/>
      <c r="R598" s="12"/>
      <c r="S598" s="44"/>
      <c r="T598" s="12"/>
      <c r="U598" s="12"/>
    </row>
    <row r="599" spans="6:21" x14ac:dyDescent="0.2">
      <c r="F599" s="163">
        <f t="shared" si="132"/>
        <v>27.750000000000259</v>
      </c>
      <c r="G599" s="46">
        <f t="shared" si="128"/>
        <v>-9.711401604758918E-13</v>
      </c>
      <c r="H599" s="46">
        <f t="shared" si="133"/>
        <v>-0.68728143070964498</v>
      </c>
      <c r="I599" s="46">
        <f t="shared" si="134"/>
        <v>-0.68728143071061609</v>
      </c>
      <c r="J599" s="46">
        <f t="shared" si="129"/>
        <v>-7.4803671869237878E-2</v>
      </c>
      <c r="K599" s="46">
        <f t="shared" si="130"/>
        <v>-0.76208510257985396</v>
      </c>
      <c r="L599" s="46">
        <f t="shared" si="131"/>
        <v>-0.17065281215382525</v>
      </c>
      <c r="M599" s="46">
        <f t="shared" si="135"/>
        <v>-0.93273791473367917</v>
      </c>
      <c r="O599" s="44"/>
      <c r="P599" s="12"/>
      <c r="Q599" s="12"/>
      <c r="R599" s="12"/>
      <c r="S599" s="44"/>
      <c r="T599" s="12"/>
      <c r="U599" s="12"/>
    </row>
    <row r="600" spans="6:21" x14ac:dyDescent="0.2">
      <c r="F600" s="163">
        <f t="shared" si="132"/>
        <v>27.80000000000026</v>
      </c>
      <c r="G600" s="46">
        <f t="shared" si="128"/>
        <v>-0.17633557568853536</v>
      </c>
      <c r="H600" s="46">
        <f t="shared" si="133"/>
        <v>-0.97885390390834914</v>
      </c>
      <c r="I600" s="46">
        <f t="shared" si="134"/>
        <v>-1.1551894795968844</v>
      </c>
      <c r="J600" s="46">
        <f t="shared" si="129"/>
        <v>-5.0559983380254941E-2</v>
      </c>
      <c r="K600" s="46">
        <f t="shared" si="130"/>
        <v>-1.2057494629771395</v>
      </c>
      <c r="L600" s="46">
        <f t="shared" si="131"/>
        <v>-0.19977845261703608</v>
      </c>
      <c r="M600" s="46">
        <f t="shared" si="135"/>
        <v>-1.4055279155941756</v>
      </c>
      <c r="O600" s="44"/>
      <c r="P600" s="12"/>
      <c r="Q600" s="12"/>
      <c r="R600" s="12"/>
      <c r="S600" s="44"/>
      <c r="T600" s="12"/>
      <c r="U600" s="12"/>
    </row>
    <row r="601" spans="6:21" x14ac:dyDescent="0.2">
      <c r="F601" s="163">
        <f t="shared" si="132"/>
        <v>27.850000000000261</v>
      </c>
      <c r="G601" s="46">
        <f t="shared" si="128"/>
        <v>-0.28531695488884679</v>
      </c>
      <c r="H601" s="46">
        <f t="shared" si="133"/>
        <v>-0.92066060096619351</v>
      </c>
      <c r="I601" s="46">
        <f t="shared" si="134"/>
        <v>-1.2059775558550403</v>
      </c>
      <c r="J601" s="46">
        <f t="shared" si="129"/>
        <v>-2.1340143897703768E-2</v>
      </c>
      <c r="K601" s="46">
        <f t="shared" si="130"/>
        <v>-1.227317699752744</v>
      </c>
      <c r="L601" s="46">
        <f t="shared" si="131"/>
        <v>-0.1600925073535831</v>
      </c>
      <c r="M601" s="46">
        <f t="shared" si="135"/>
        <v>-1.387410207106327</v>
      </c>
      <c r="O601" s="44"/>
      <c r="P601" s="12"/>
      <c r="Q601" s="12"/>
      <c r="R601" s="12"/>
      <c r="S601" s="44"/>
      <c r="T601" s="12"/>
      <c r="U601" s="12"/>
    </row>
    <row r="602" spans="6:21" x14ac:dyDescent="0.2">
      <c r="F602" s="163">
        <f t="shared" si="132"/>
        <v>27.900000000000261</v>
      </c>
      <c r="G602" s="46">
        <f t="shared" si="128"/>
        <v>-0.28531695488824238</v>
      </c>
      <c r="H602" s="46">
        <f t="shared" si="133"/>
        <v>-0.53349525390846109</v>
      </c>
      <c r="I602" s="46">
        <f t="shared" si="134"/>
        <v>-0.81881220879670347</v>
      </c>
      <c r="J602" s="46">
        <f t="shared" si="129"/>
        <v>9.9800083452522576E-3</v>
      </c>
      <c r="K602" s="46">
        <f t="shared" si="130"/>
        <v>-0.80883220045145121</v>
      </c>
      <c r="L602" s="46">
        <f t="shared" si="131"/>
        <v>-6.5264382592548895E-2</v>
      </c>
      <c r="M602" s="46">
        <f t="shared" si="135"/>
        <v>-0.87409658304400006</v>
      </c>
      <c r="O602" s="44"/>
      <c r="P602" s="12"/>
      <c r="Q602" s="12"/>
      <c r="R602" s="12"/>
      <c r="S602" s="44"/>
      <c r="T602" s="12"/>
      <c r="U602" s="12"/>
    </row>
    <row r="603" spans="6:21" x14ac:dyDescent="0.2">
      <c r="F603" s="163">
        <f t="shared" si="132"/>
        <v>27.950000000000262</v>
      </c>
      <c r="G603" s="46">
        <f t="shared" si="128"/>
        <v>-0.17633557568693906</v>
      </c>
      <c r="H603" s="46">
        <f t="shared" si="133"/>
        <v>4.4299543372332856E-2</v>
      </c>
      <c r="I603" s="46">
        <f t="shared" si="134"/>
        <v>-0.1320360323146062</v>
      </c>
      <c r="J603" s="46">
        <f t="shared" si="129"/>
        <v>4.0317920778722476E-2</v>
      </c>
      <c r="K603" s="46">
        <f t="shared" si="130"/>
        <v>-9.1718111535883717E-2</v>
      </c>
      <c r="L603" s="46">
        <f t="shared" si="131"/>
        <v>5.2043371972575615E-2</v>
      </c>
      <c r="M603" s="46">
        <f t="shared" si="135"/>
        <v>-3.9674739563308116E-2</v>
      </c>
      <c r="O603" s="44"/>
      <c r="P603" s="12"/>
      <c r="Q603" s="12"/>
      <c r="R603" s="12"/>
      <c r="S603" s="44"/>
      <c r="T603" s="12"/>
      <c r="U603" s="12"/>
    </row>
    <row r="604" spans="6:21" x14ac:dyDescent="0.2">
      <c r="F604" s="163">
        <f t="shared" si="132"/>
        <v>28.000000000000263</v>
      </c>
      <c r="G604" s="46">
        <f t="shared" si="128"/>
        <v>9.8495898936956641E-13</v>
      </c>
      <c r="H604" s="46">
        <f t="shared" si="133"/>
        <v>0.60626515091562005</v>
      </c>
      <c r="I604" s="46">
        <f t="shared" si="134"/>
        <v>0.60626515091660504</v>
      </c>
      <c r="J604" s="46">
        <f t="shared" si="129"/>
        <v>6.6687713602010493E-2</v>
      </c>
      <c r="K604" s="46">
        <f t="shared" si="130"/>
        <v>0.67295286451861558</v>
      </c>
      <c r="L604" s="46">
        <f t="shared" si="131"/>
        <v>0.15142533471639461</v>
      </c>
      <c r="M604" s="46">
        <f t="shared" si="135"/>
        <v>0.82437819923501021</v>
      </c>
      <c r="O604" s="44"/>
      <c r="P604" s="12"/>
      <c r="Q604" s="12"/>
      <c r="R604" s="12"/>
      <c r="S604" s="44"/>
      <c r="T604" s="12"/>
      <c r="U604" s="12"/>
    </row>
    <row r="605" spans="6:21" x14ac:dyDescent="0.2">
      <c r="F605" s="163">
        <f t="shared" si="132"/>
        <v>28.050000000000264</v>
      </c>
      <c r="G605" s="46">
        <f t="shared" si="128"/>
        <v>0.17633557568854652</v>
      </c>
      <c r="H605" s="46">
        <f t="shared" si="133"/>
        <v>0.95159904231564318</v>
      </c>
      <c r="I605" s="46">
        <f t="shared" si="134"/>
        <v>1.1279346180041898</v>
      </c>
      <c r="J605" s="46">
        <f t="shared" si="129"/>
        <v>8.6494052284038336E-2</v>
      </c>
      <c r="K605" s="46">
        <f t="shared" si="130"/>
        <v>1.2144286702882281</v>
      </c>
      <c r="L605" s="46">
        <f t="shared" si="131"/>
        <v>0.19865043437248037</v>
      </c>
      <c r="M605" s="46">
        <f t="shared" si="135"/>
        <v>1.4130791046607085</v>
      </c>
      <c r="O605" s="44"/>
      <c r="P605" s="12"/>
      <c r="Q605" s="12"/>
      <c r="R605" s="12"/>
      <c r="S605" s="44"/>
      <c r="T605" s="12"/>
      <c r="U605" s="12"/>
    </row>
    <row r="606" spans="6:21" x14ac:dyDescent="0.2">
      <c r="F606" s="163">
        <f t="shared" si="132"/>
        <v>28.100000000000264</v>
      </c>
      <c r="G606" s="46">
        <f t="shared" si="128"/>
        <v>0.28531695488885106</v>
      </c>
      <c r="H606" s="46">
        <f t="shared" si="133"/>
        <v>0.95690591203095476</v>
      </c>
      <c r="I606" s="46">
        <f t="shared" si="134"/>
        <v>1.2422228669198059</v>
      </c>
      <c r="J606" s="46">
        <f t="shared" si="129"/>
        <v>9.7787582309193058E-2</v>
      </c>
      <c r="K606" s="46">
        <f t="shared" si="130"/>
        <v>1.340010449228999</v>
      </c>
      <c r="L606" s="46">
        <f t="shared" si="131"/>
        <v>0.17745248231605493</v>
      </c>
      <c r="M606" s="46">
        <f t="shared" si="135"/>
        <v>1.5174629315450541</v>
      </c>
      <c r="O606" s="44"/>
      <c r="P606" s="12"/>
      <c r="Q606" s="12"/>
      <c r="R606" s="12"/>
      <c r="S606" s="44"/>
      <c r="T606" s="12"/>
      <c r="U606" s="12"/>
    </row>
    <row r="607" spans="6:21" x14ac:dyDescent="0.2">
      <c r="F607" s="163">
        <f t="shared" si="132"/>
        <v>28.150000000000265</v>
      </c>
      <c r="G607" s="46">
        <f t="shared" si="128"/>
        <v>0.28531695488823805</v>
      </c>
      <c r="H607" s="46">
        <f t="shared" si="133"/>
        <v>0.62028950016266404</v>
      </c>
      <c r="I607" s="46">
        <f t="shared" si="134"/>
        <v>0.90560645505090209</v>
      </c>
      <c r="J607" s="46">
        <f t="shared" si="129"/>
        <v>9.9456786091860164E-2</v>
      </c>
      <c r="K607" s="46">
        <f t="shared" si="130"/>
        <v>1.0050632411427622</v>
      </c>
      <c r="L607" s="46">
        <f t="shared" si="131"/>
        <v>9.5132890065990169E-2</v>
      </c>
      <c r="M607" s="46">
        <f t="shared" si="135"/>
        <v>1.1001961312087525</v>
      </c>
      <c r="O607" s="44"/>
      <c r="P607" s="12"/>
      <c r="Q607" s="12"/>
      <c r="R607" s="12"/>
      <c r="S607" s="44"/>
      <c r="T607" s="12"/>
      <c r="U607" s="12"/>
    </row>
    <row r="608" spans="6:21" x14ac:dyDescent="0.2">
      <c r="F608" s="163">
        <f t="shared" si="132"/>
        <v>28.200000000000266</v>
      </c>
      <c r="G608" s="46">
        <f t="shared" si="128"/>
        <v>0.17633557568694166</v>
      </c>
      <c r="H608" s="46">
        <f t="shared" si="133"/>
        <v>6.2030167333232945E-2</v>
      </c>
      <c r="I608" s="46">
        <f t="shared" si="134"/>
        <v>0.2383657430201746</v>
      </c>
      <c r="J608" s="46">
        <f t="shared" si="129"/>
        <v>9.1337379360047335E-2</v>
      </c>
      <c r="K608" s="46">
        <f t="shared" si="130"/>
        <v>0.32970312238022192</v>
      </c>
      <c r="L608" s="46">
        <f t="shared" si="131"/>
        <v>-1.9954225079799215E-2</v>
      </c>
      <c r="M608" s="46">
        <f t="shared" si="135"/>
        <v>0.30974889730042271</v>
      </c>
      <c r="O608" s="44"/>
      <c r="P608" s="12"/>
      <c r="Q608" s="12"/>
      <c r="R608" s="12"/>
      <c r="S608" s="44"/>
      <c r="T608" s="12"/>
      <c r="U608" s="12"/>
    </row>
    <row r="609" spans="6:21" x14ac:dyDescent="0.2">
      <c r="F609" s="163">
        <f t="shared" si="132"/>
        <v>28.250000000000266</v>
      </c>
      <c r="G609" s="46">
        <f t="shared" si="128"/>
        <v>-9.9877781826324123E-13</v>
      </c>
      <c r="H609" s="46">
        <f t="shared" si="133"/>
        <v>-0.5183938925660736</v>
      </c>
      <c r="I609" s="46">
        <f t="shared" si="134"/>
        <v>-0.51839389256707236</v>
      </c>
      <c r="J609" s="46">
        <f t="shared" si="129"/>
        <v>7.4228480135051803E-2</v>
      </c>
      <c r="K609" s="46">
        <f t="shared" si="130"/>
        <v>-0.44416541243202057</v>
      </c>
      <c r="L609" s="46">
        <f t="shared" si="131"/>
        <v>-0.12816831737602299</v>
      </c>
      <c r="M609" s="46">
        <f t="shared" si="135"/>
        <v>-0.57233372980804353</v>
      </c>
      <c r="O609" s="44"/>
      <c r="P609" s="12"/>
      <c r="Q609" s="12"/>
      <c r="R609" s="12"/>
      <c r="S609" s="44"/>
      <c r="T609" s="12"/>
      <c r="U609" s="12"/>
    </row>
    <row r="610" spans="6:21" x14ac:dyDescent="0.2">
      <c r="F610" s="163">
        <f t="shared" si="132"/>
        <v>28.300000000000267</v>
      </c>
      <c r="G610" s="46">
        <f t="shared" si="128"/>
        <v>-0.17633557568855771</v>
      </c>
      <c r="H610" s="46">
        <f t="shared" si="133"/>
        <v>-0.91358454689169244</v>
      </c>
      <c r="I610" s="46">
        <f t="shared" si="134"/>
        <v>-1.0899201225802502</v>
      </c>
      <c r="J610" s="46">
        <f t="shared" si="129"/>
        <v>4.9813958944222983E-2</v>
      </c>
      <c r="K610" s="46">
        <f t="shared" si="130"/>
        <v>-1.0401061636360271</v>
      </c>
      <c r="L610" s="46">
        <f t="shared" si="131"/>
        <v>-0.19223618147280791</v>
      </c>
      <c r="M610" s="46">
        <f t="shared" si="135"/>
        <v>-1.2323423451088351</v>
      </c>
      <c r="O610" s="44"/>
      <c r="P610" s="12"/>
      <c r="Q610" s="12"/>
      <c r="R610" s="12"/>
      <c r="S610" s="44"/>
      <c r="T610" s="12"/>
      <c r="U610" s="12"/>
    </row>
    <row r="611" spans="6:21" x14ac:dyDescent="0.2">
      <c r="F611" s="163">
        <f t="shared" si="132"/>
        <v>28.350000000000268</v>
      </c>
      <c r="G611" s="46">
        <f t="shared" si="128"/>
        <v>-0.28531695488885539</v>
      </c>
      <c r="H611" s="46">
        <f t="shared" si="133"/>
        <v>-0.98233158502698614</v>
      </c>
      <c r="I611" s="46">
        <f t="shared" si="134"/>
        <v>-1.2676485399158415</v>
      </c>
      <c r="J611" s="46">
        <f t="shared" si="129"/>
        <v>2.0496711037102718E-2</v>
      </c>
      <c r="K611" s="46">
        <f t="shared" si="130"/>
        <v>-1.2471518288787387</v>
      </c>
      <c r="L611" s="46">
        <f t="shared" si="131"/>
        <v>-0.19009031577091384</v>
      </c>
      <c r="M611" s="46">
        <f t="shared" si="135"/>
        <v>-1.4372421446496524</v>
      </c>
      <c r="O611" s="44"/>
      <c r="P611" s="12"/>
      <c r="Q611" s="12"/>
      <c r="R611" s="12"/>
      <c r="S611" s="44"/>
      <c r="T611" s="12"/>
      <c r="U611" s="12"/>
    </row>
    <row r="612" spans="6:21" x14ac:dyDescent="0.2">
      <c r="F612" s="163">
        <f t="shared" si="132"/>
        <v>28.400000000000269</v>
      </c>
      <c r="G612" s="46">
        <f t="shared" si="128"/>
        <v>-0.28531695488823378</v>
      </c>
      <c r="H612" s="46">
        <f t="shared" si="133"/>
        <v>-0.70007019596718745</v>
      </c>
      <c r="I612" s="46">
        <f t="shared" si="134"/>
        <v>-0.98538715085542128</v>
      </c>
      <c r="J612" s="46">
        <f t="shared" si="129"/>
        <v>-1.0837838343895741E-2</v>
      </c>
      <c r="K612" s="46">
        <f t="shared" si="130"/>
        <v>-0.99622498919931701</v>
      </c>
      <c r="L612" s="46">
        <f t="shared" si="131"/>
        <v>-0.12246984113032987</v>
      </c>
      <c r="M612" s="46">
        <f t="shared" si="135"/>
        <v>-1.1186948303296469</v>
      </c>
      <c r="O612" s="44"/>
      <c r="P612" s="12"/>
      <c r="Q612" s="12"/>
      <c r="R612" s="12"/>
      <c r="S612" s="44"/>
      <c r="T612" s="12"/>
      <c r="U612" s="12"/>
    </row>
    <row r="613" spans="6:21" x14ac:dyDescent="0.2">
      <c r="F613" s="163">
        <f t="shared" si="132"/>
        <v>28.450000000000269</v>
      </c>
      <c r="G613" s="46">
        <f t="shared" si="128"/>
        <v>-0.17633557568693048</v>
      </c>
      <c r="H613" s="46">
        <f t="shared" si="133"/>
        <v>-0.16765850922981221</v>
      </c>
      <c r="I613" s="46">
        <f t="shared" si="134"/>
        <v>-0.34399408491674266</v>
      </c>
      <c r="J613" s="46">
        <f t="shared" si="129"/>
        <v>-4.1105719651894995E-2</v>
      </c>
      <c r="K613" s="46">
        <f t="shared" si="130"/>
        <v>-0.38509980456863768</v>
      </c>
      <c r="L613" s="46">
        <f t="shared" si="131"/>
        <v>-1.2665918467821159E-2</v>
      </c>
      <c r="M613" s="46">
        <f t="shared" si="135"/>
        <v>-0.39776572303645885</v>
      </c>
      <c r="O613" s="44"/>
      <c r="P613" s="12"/>
      <c r="Q613" s="12"/>
      <c r="R613" s="12"/>
      <c r="S613" s="44"/>
      <c r="T613" s="12"/>
      <c r="U613" s="12"/>
    </row>
    <row r="614" spans="6:21" x14ac:dyDescent="0.2">
      <c r="F614" s="163">
        <f t="shared" si="132"/>
        <v>28.50000000000027</v>
      </c>
      <c r="G614" s="46">
        <f t="shared" si="128"/>
        <v>1.0125966471569158E-12</v>
      </c>
      <c r="H614" s="46">
        <f t="shared" si="133"/>
        <v>0.42466120706461913</v>
      </c>
      <c r="I614" s="46">
        <f t="shared" si="134"/>
        <v>0.42466120706563171</v>
      </c>
      <c r="J614" s="46">
        <f t="shared" si="129"/>
        <v>-6.7327945601411199E-2</v>
      </c>
      <c r="K614" s="46">
        <f t="shared" si="130"/>
        <v>0.35733326146422051</v>
      </c>
      <c r="L614" s="46">
        <f t="shared" si="131"/>
        <v>0.10150064652692217</v>
      </c>
      <c r="M614" s="46">
        <f t="shared" si="135"/>
        <v>0.45883390799114265</v>
      </c>
      <c r="O614" s="44"/>
      <c r="P614" s="12"/>
      <c r="Q614" s="12"/>
      <c r="R614" s="12"/>
      <c r="S614" s="44"/>
      <c r="T614" s="12"/>
      <c r="U614" s="12"/>
    </row>
    <row r="615" spans="6:21" x14ac:dyDescent="0.2">
      <c r="F615" s="163">
        <f t="shared" si="132"/>
        <v>28.550000000000271</v>
      </c>
      <c r="G615" s="46">
        <f t="shared" si="128"/>
        <v>0.17633557568856892</v>
      </c>
      <c r="H615" s="46">
        <f t="shared" si="133"/>
        <v>0.86524024367970498</v>
      </c>
      <c r="I615" s="46">
        <f t="shared" si="134"/>
        <v>1.0415758193682738</v>
      </c>
      <c r="J615" s="46">
        <f t="shared" si="129"/>
        <v>-8.6923705302325918E-2</v>
      </c>
      <c r="K615" s="46">
        <f t="shared" si="130"/>
        <v>0.95465211406594785</v>
      </c>
      <c r="L615" s="46">
        <f t="shared" si="131"/>
        <v>0.18070638192114877</v>
      </c>
      <c r="M615" s="46">
        <f t="shared" si="135"/>
        <v>1.1353584959870966</v>
      </c>
      <c r="O615" s="44"/>
      <c r="P615" s="12"/>
      <c r="Q615" s="12"/>
      <c r="R615" s="12"/>
      <c r="S615" s="44"/>
      <c r="T615" s="12"/>
      <c r="U615" s="12"/>
    </row>
    <row r="616" spans="6:21" x14ac:dyDescent="0.2">
      <c r="F616" s="163">
        <f t="shared" si="132"/>
        <v>28.600000000000271</v>
      </c>
      <c r="G616" s="46">
        <f t="shared" si="128"/>
        <v>0.28531695488885961</v>
      </c>
      <c r="H616" s="46">
        <f t="shared" si="133"/>
        <v>0.99665013444919659</v>
      </c>
      <c r="I616" s="46">
        <f t="shared" si="134"/>
        <v>1.2819670893380561</v>
      </c>
      <c r="J616" s="46">
        <f t="shared" si="129"/>
        <v>-9.7964369578237856E-2</v>
      </c>
      <c r="K616" s="46">
        <f t="shared" si="130"/>
        <v>1.1840027197598182</v>
      </c>
      <c r="L616" s="46">
        <f t="shared" si="131"/>
        <v>0.19766970564368735</v>
      </c>
      <c r="M616" s="46">
        <f t="shared" si="135"/>
        <v>1.3816724254035055</v>
      </c>
      <c r="O616" s="44"/>
      <c r="P616" s="12"/>
      <c r="Q616" s="12"/>
      <c r="R616" s="12"/>
      <c r="S616" s="44"/>
      <c r="T616" s="12"/>
      <c r="U616" s="12"/>
    </row>
    <row r="617" spans="6:21" x14ac:dyDescent="0.2">
      <c r="F617" s="163">
        <f t="shared" si="132"/>
        <v>28.650000000000272</v>
      </c>
      <c r="G617" s="46">
        <f t="shared" si="128"/>
        <v>0.28531695488822956</v>
      </c>
      <c r="H617" s="46">
        <f t="shared" si="133"/>
        <v>0.77193526908844901</v>
      </c>
      <c r="I617" s="46">
        <f t="shared" si="134"/>
        <v>1.0572522239766786</v>
      </c>
      <c r="J617" s="46">
        <f t="shared" si="129"/>
        <v>-9.9363308077768164E-2</v>
      </c>
      <c r="K617" s="46">
        <f t="shared" si="130"/>
        <v>0.95788891589891045</v>
      </c>
      <c r="L617" s="46">
        <f t="shared" si="131"/>
        <v>0.14654777934409677</v>
      </c>
      <c r="M617" s="46">
        <f t="shared" si="135"/>
        <v>1.1044366952430074</v>
      </c>
      <c r="O617" s="44"/>
      <c r="P617" s="12"/>
      <c r="Q617" s="12"/>
      <c r="R617" s="12"/>
      <c r="S617" s="44"/>
      <c r="T617" s="12"/>
      <c r="U617" s="12"/>
    </row>
    <row r="618" spans="6:21" x14ac:dyDescent="0.2">
      <c r="F618" s="163">
        <f t="shared" si="132"/>
        <v>28.700000000000273</v>
      </c>
      <c r="G618" s="46">
        <f t="shared" si="128"/>
        <v>0.17633557568691929</v>
      </c>
      <c r="H618" s="46">
        <f t="shared" si="133"/>
        <v>0.27139115337152037</v>
      </c>
      <c r="I618" s="46">
        <f t="shared" si="134"/>
        <v>0.44772672905843969</v>
      </c>
      <c r="J618" s="46">
        <f t="shared" si="129"/>
        <v>-9.0982836238166706E-2</v>
      </c>
      <c r="K618" s="46">
        <f t="shared" si="130"/>
        <v>0.35674389282027297</v>
      </c>
      <c r="L618" s="46">
        <f t="shared" si="131"/>
        <v>4.4949012578035408E-2</v>
      </c>
      <c r="M618" s="46">
        <f t="shared" si="135"/>
        <v>0.40169290539830838</v>
      </c>
      <c r="O618" s="44"/>
      <c r="P618" s="12"/>
      <c r="Q618" s="12"/>
      <c r="R618" s="12"/>
      <c r="S618" s="44"/>
      <c r="T618" s="12"/>
      <c r="U618" s="12"/>
    </row>
    <row r="619" spans="6:21" x14ac:dyDescent="0.2">
      <c r="F619" s="163">
        <f t="shared" si="132"/>
        <v>28.750000000000274</v>
      </c>
      <c r="G619" s="46">
        <f t="shared" si="128"/>
        <v>-1.0264154760505905E-12</v>
      </c>
      <c r="H619" s="46">
        <f t="shared" si="133"/>
        <v>-0.32612692037704449</v>
      </c>
      <c r="I619" s="46">
        <f t="shared" si="134"/>
        <v>-0.32612692037807089</v>
      </c>
      <c r="J619" s="46">
        <f t="shared" si="129"/>
        <v>-7.364776630190438E-2</v>
      </c>
      <c r="K619" s="46">
        <f t="shared" si="130"/>
        <v>-0.39977468667997529</v>
      </c>
      <c r="L619" s="46">
        <f t="shared" si="131"/>
        <v>-7.2131968570132043E-2</v>
      </c>
      <c r="M619" s="46">
        <f t="shared" si="135"/>
        <v>-0.47190665525010733</v>
      </c>
      <c r="O619" s="44"/>
      <c r="P619" s="12"/>
      <c r="Q619" s="12"/>
      <c r="R619" s="12"/>
      <c r="S619" s="44"/>
      <c r="T619" s="12"/>
      <c r="U619" s="12"/>
    </row>
    <row r="620" spans="6:21" x14ac:dyDescent="0.2">
      <c r="F620" s="163">
        <f t="shared" si="132"/>
        <v>28.800000000000274</v>
      </c>
      <c r="G620" s="46">
        <f t="shared" ref="G620:G683" si="136">$J$41*SIN($J$40*F620+$J$42)</f>
        <v>-0.17633557568858008</v>
      </c>
      <c r="H620" s="46">
        <f t="shared" si="133"/>
        <v>-0.80711275681149186</v>
      </c>
      <c r="I620" s="46">
        <f t="shared" si="134"/>
        <v>-0.98344833250007191</v>
      </c>
      <c r="J620" s="46">
        <f t="shared" ref="J620:J683" si="137">$M$41*SIN($M$40*F620+$M$42)</f>
        <v>-4.9064228685166439E-2</v>
      </c>
      <c r="K620" s="46">
        <f t="shared" ref="K620:K683" si="138">I620+J620</f>
        <v>-1.0325125611852384</v>
      </c>
      <c r="L620" s="46">
        <f t="shared" ref="L620:L683" si="139">$P$41*SIN($P$40*F620+$P$42)</f>
        <v>-0.16436785219213418</v>
      </c>
      <c r="M620" s="46">
        <f t="shared" si="135"/>
        <v>-1.1968804133773725</v>
      </c>
      <c r="O620" s="44"/>
      <c r="P620" s="12"/>
      <c r="Q620" s="12"/>
      <c r="R620" s="12"/>
      <c r="S620" s="44"/>
      <c r="T620" s="12"/>
      <c r="U620" s="12"/>
    </row>
    <row r="621" spans="6:21" x14ac:dyDescent="0.2">
      <c r="F621" s="163">
        <f t="shared" ref="F621:F684" si="140">F620+$G$38</f>
        <v>28.850000000000275</v>
      </c>
      <c r="G621" s="46">
        <f t="shared" si="136"/>
        <v>-0.28531695488886388</v>
      </c>
      <c r="H621" s="46">
        <f t="shared" ref="H621:H684" si="141">$G$41*SIN($G$40*F621+$G$42)</f>
        <v>-0.9996996619118772</v>
      </c>
      <c r="I621" s="46">
        <f t="shared" ref="I621:I684" si="142">G621+H621</f>
        <v>-1.2850166168007411</v>
      </c>
      <c r="J621" s="46">
        <f t="shared" si="137"/>
        <v>-1.9651753359254662E-2</v>
      </c>
      <c r="K621" s="46">
        <f t="shared" si="138"/>
        <v>-1.3046683701599957</v>
      </c>
      <c r="L621" s="46">
        <f t="shared" si="139"/>
        <v>-0.19998895877655429</v>
      </c>
      <c r="M621" s="46">
        <f t="shared" si="135"/>
        <v>-1.5046573289365499</v>
      </c>
      <c r="O621" s="44"/>
      <c r="P621" s="12"/>
      <c r="Q621" s="12"/>
      <c r="R621" s="12"/>
      <c r="S621" s="44"/>
      <c r="T621" s="12"/>
      <c r="U621" s="12"/>
    </row>
    <row r="622" spans="6:21" x14ac:dyDescent="0.2">
      <c r="F622" s="163">
        <f t="shared" si="140"/>
        <v>28.900000000000276</v>
      </c>
      <c r="G622" s="46">
        <f t="shared" si="136"/>
        <v>-0.28531695488822528</v>
      </c>
      <c r="H622" s="46">
        <f t="shared" si="141"/>
        <v>-0.8350721484353405</v>
      </c>
      <c r="I622" s="46">
        <f t="shared" si="142"/>
        <v>-1.1203891033235658</v>
      </c>
      <c r="J622" s="46">
        <f t="shared" si="137"/>
        <v>1.1694862080363931E-2</v>
      </c>
      <c r="K622" s="46">
        <f t="shared" si="138"/>
        <v>-1.1086942412432019</v>
      </c>
      <c r="L622" s="46">
        <f t="shared" si="139"/>
        <v>-0.16672597300282996</v>
      </c>
      <c r="M622" s="46">
        <f t="shared" ref="M622:M685" si="143">I622+L622+J622</f>
        <v>-1.2754202142460318</v>
      </c>
      <c r="O622" s="44"/>
      <c r="P622" s="12"/>
      <c r="Q622" s="12"/>
      <c r="R622" s="12"/>
      <c r="S622" s="44"/>
      <c r="T622" s="12"/>
      <c r="U622" s="12"/>
    </row>
    <row r="623" spans="6:21" x14ac:dyDescent="0.2">
      <c r="F623" s="163">
        <f t="shared" si="140"/>
        <v>28.950000000000276</v>
      </c>
      <c r="G623" s="46">
        <f t="shared" si="136"/>
        <v>-0.17633557568690814</v>
      </c>
      <c r="H623" s="46">
        <f t="shared" si="141"/>
        <v>-0.37205520527488989</v>
      </c>
      <c r="I623" s="46">
        <f t="shared" si="142"/>
        <v>-0.54839078096179805</v>
      </c>
      <c r="J623" s="46">
        <f t="shared" si="137"/>
        <v>4.1890460536390096E-2</v>
      </c>
      <c r="K623" s="46">
        <f t="shared" si="138"/>
        <v>-0.50650032042540793</v>
      </c>
      <c r="L623" s="46">
        <f t="shared" si="139"/>
        <v>-7.603598029288644E-2</v>
      </c>
      <c r="M623" s="46">
        <f t="shared" si="143"/>
        <v>-0.58253630071829443</v>
      </c>
      <c r="O623" s="44"/>
      <c r="P623" s="12"/>
      <c r="Q623" s="12"/>
      <c r="R623" s="12"/>
      <c r="S623" s="44"/>
      <c r="T623" s="12"/>
      <c r="U623" s="12"/>
    </row>
    <row r="624" spans="6:21" x14ac:dyDescent="0.2">
      <c r="F624" s="163">
        <f t="shared" si="140"/>
        <v>29.000000000000277</v>
      </c>
      <c r="G624" s="46">
        <f t="shared" si="136"/>
        <v>1.0402343049442653E-12</v>
      </c>
      <c r="H624" s="46">
        <f t="shared" si="141"/>
        <v>0.22390514968646502</v>
      </c>
      <c r="I624" s="46">
        <f t="shared" si="142"/>
        <v>0.22390514968750524</v>
      </c>
      <c r="J624" s="46">
        <f t="shared" si="137"/>
        <v>6.7963168855141795E-2</v>
      </c>
      <c r="K624" s="46">
        <f t="shared" si="138"/>
        <v>0.29186831854264705</v>
      </c>
      <c r="L624" s="46">
        <f t="shared" si="139"/>
        <v>4.0843805699041377E-2</v>
      </c>
      <c r="M624" s="46">
        <f t="shared" si="143"/>
        <v>0.33271212424168845</v>
      </c>
      <c r="O624" s="44"/>
      <c r="P624" s="12"/>
      <c r="Q624" s="12"/>
      <c r="R624" s="12"/>
      <c r="S624" s="44"/>
      <c r="T624" s="12"/>
      <c r="U624" s="12"/>
    </row>
    <row r="625" spans="6:21" x14ac:dyDescent="0.2">
      <c r="F625" s="163">
        <f t="shared" si="140"/>
        <v>29.050000000000278</v>
      </c>
      <c r="G625" s="46">
        <f t="shared" si="136"/>
        <v>0.17633557568859126</v>
      </c>
      <c r="H625" s="46">
        <f t="shared" si="141"/>
        <v>0.73985932788406861</v>
      </c>
      <c r="I625" s="46">
        <f t="shared" si="142"/>
        <v>0.91619490357265987</v>
      </c>
      <c r="J625" s="46">
        <f t="shared" si="137"/>
        <v>8.734689178240751E-2</v>
      </c>
      <c r="K625" s="46">
        <f t="shared" si="138"/>
        <v>1.0035417953550674</v>
      </c>
      <c r="L625" s="46">
        <f t="shared" si="139"/>
        <v>0.14365537261906355</v>
      </c>
      <c r="M625" s="46">
        <f t="shared" si="143"/>
        <v>1.1471971679741308</v>
      </c>
      <c r="O625" s="44"/>
      <c r="P625" s="12"/>
      <c r="Q625" s="12"/>
      <c r="R625" s="12"/>
      <c r="S625" s="44"/>
      <c r="T625" s="12"/>
      <c r="U625" s="12"/>
    </row>
    <row r="626" spans="6:21" x14ac:dyDescent="0.2">
      <c r="F626" s="163">
        <f t="shared" si="140"/>
        <v>29.100000000000279</v>
      </c>
      <c r="G626" s="46">
        <f t="shared" si="136"/>
        <v>0.28531695488886816</v>
      </c>
      <c r="H626" s="46">
        <f t="shared" si="141"/>
        <v>0.99144568671739108</v>
      </c>
      <c r="I626" s="46">
        <f t="shared" si="142"/>
        <v>1.2767626416062592</v>
      </c>
      <c r="J626" s="46">
        <f t="shared" si="137"/>
        <v>9.8133868958018136E-2</v>
      </c>
      <c r="K626" s="46">
        <f t="shared" si="138"/>
        <v>1.3748965105642774</v>
      </c>
      <c r="L626" s="46">
        <f t="shared" si="139"/>
        <v>0.19698635813213192</v>
      </c>
      <c r="M626" s="46">
        <f t="shared" si="143"/>
        <v>1.5718828686964093</v>
      </c>
      <c r="O626" s="44"/>
      <c r="P626" s="12"/>
      <c r="Q626" s="12"/>
      <c r="R626" s="12"/>
      <c r="S626" s="44"/>
      <c r="T626" s="12"/>
      <c r="U626" s="12"/>
    </row>
    <row r="627" spans="6:21" x14ac:dyDescent="0.2">
      <c r="F627" s="163">
        <f t="shared" si="140"/>
        <v>29.150000000000279</v>
      </c>
      <c r="G627" s="46">
        <f t="shared" si="136"/>
        <v>0.28531695488822101</v>
      </c>
      <c r="H627" s="46">
        <f t="shared" si="141"/>
        <v>0.88876695171842413</v>
      </c>
      <c r="I627" s="46">
        <f t="shared" si="142"/>
        <v>1.1740839066066451</v>
      </c>
      <c r="J627" s="46">
        <f t="shared" si="137"/>
        <v>9.9262438102809367E-2</v>
      </c>
      <c r="K627" s="46">
        <f t="shared" si="138"/>
        <v>1.2733463447094544</v>
      </c>
      <c r="L627" s="46">
        <f t="shared" si="139"/>
        <v>0.18246746548253101</v>
      </c>
      <c r="M627" s="46">
        <f t="shared" si="143"/>
        <v>1.4558138101919853</v>
      </c>
      <c r="O627" s="44"/>
      <c r="P627" s="12"/>
      <c r="Q627" s="12"/>
      <c r="R627" s="12"/>
      <c r="S627" s="44"/>
      <c r="T627" s="12"/>
      <c r="U627" s="12"/>
    </row>
    <row r="628" spans="6:21" x14ac:dyDescent="0.2">
      <c r="F628" s="163">
        <f t="shared" si="140"/>
        <v>29.20000000000028</v>
      </c>
      <c r="G628" s="46">
        <f t="shared" si="136"/>
        <v>0.17633557568689695</v>
      </c>
      <c r="H628" s="46">
        <f t="shared" si="141"/>
        <v>0.46851246671741509</v>
      </c>
      <c r="I628" s="46">
        <f t="shared" si="142"/>
        <v>0.64484804240431204</v>
      </c>
      <c r="J628" s="46">
        <f t="shared" si="137"/>
        <v>9.0621524606078419E-2</v>
      </c>
      <c r="K628" s="46">
        <f t="shared" si="138"/>
        <v>0.73546956701039046</v>
      </c>
      <c r="L628" s="46">
        <f t="shared" si="139"/>
        <v>0.10509957446049197</v>
      </c>
      <c r="M628" s="46">
        <f t="shared" si="143"/>
        <v>0.84056914147088246</v>
      </c>
      <c r="O628" s="44"/>
      <c r="P628" s="12"/>
      <c r="Q628" s="12"/>
      <c r="R628" s="12"/>
      <c r="S628" s="44"/>
      <c r="T628" s="12"/>
      <c r="U628" s="12"/>
    </row>
    <row r="629" spans="6:21" x14ac:dyDescent="0.2">
      <c r="F629" s="163">
        <f t="shared" si="140"/>
        <v>29.250000000000281</v>
      </c>
      <c r="G629" s="46">
        <f t="shared" si="136"/>
        <v>-1.0540531338379399E-12</v>
      </c>
      <c r="H629" s="46">
        <f t="shared" si="141"/>
        <v>-0.11915170618373389</v>
      </c>
      <c r="I629" s="46">
        <f t="shared" si="142"/>
        <v>-0.11915170618478794</v>
      </c>
      <c r="J629" s="46">
        <f t="shared" si="137"/>
        <v>7.3061573570993424E-2</v>
      </c>
      <c r="K629" s="46">
        <f t="shared" si="138"/>
        <v>-4.6090132613794521E-2</v>
      </c>
      <c r="L629" s="46">
        <f t="shared" si="139"/>
        <v>-8.4687590171127116E-3</v>
      </c>
      <c r="M629" s="46">
        <f t="shared" si="143"/>
        <v>-5.4558891630907227E-2</v>
      </c>
      <c r="O629" s="44"/>
      <c r="P629" s="12"/>
      <c r="Q629" s="12"/>
      <c r="R629" s="12"/>
      <c r="S629" s="44"/>
      <c r="T629" s="12"/>
      <c r="U629" s="12"/>
    </row>
    <row r="630" spans="6:21" x14ac:dyDescent="0.2">
      <c r="F630" s="163">
        <f t="shared" si="140"/>
        <v>29.300000000000281</v>
      </c>
      <c r="G630" s="46">
        <f t="shared" si="136"/>
        <v>-0.17633557568860245</v>
      </c>
      <c r="H630" s="46">
        <f t="shared" si="141"/>
        <v>-0.66424038459534973</v>
      </c>
      <c r="I630" s="46">
        <f t="shared" si="142"/>
        <v>-0.84057596028395221</v>
      </c>
      <c r="J630" s="46">
        <f t="shared" si="137"/>
        <v>4.8310848377964372E-2</v>
      </c>
      <c r="K630" s="46">
        <f t="shared" si="138"/>
        <v>-0.79226511190598781</v>
      </c>
      <c r="L630" s="46">
        <f t="shared" si="139"/>
        <v>-0.11912011756838935</v>
      </c>
      <c r="M630" s="46">
        <f t="shared" si="143"/>
        <v>-0.91138522947437717</v>
      </c>
      <c r="O630" s="44"/>
      <c r="P630" s="12"/>
      <c r="Q630" s="12"/>
      <c r="R630" s="12"/>
      <c r="S630" s="44"/>
      <c r="T630" s="12"/>
      <c r="U630" s="12"/>
    </row>
    <row r="631" spans="6:21" x14ac:dyDescent="0.2">
      <c r="F631" s="163">
        <f t="shared" si="140"/>
        <v>29.350000000000282</v>
      </c>
      <c r="G631" s="46">
        <f t="shared" si="136"/>
        <v>-0.28531695488887243</v>
      </c>
      <c r="H631" s="46">
        <f t="shared" si="141"/>
        <v>-0.97198153572588319</v>
      </c>
      <c r="I631" s="46">
        <f t="shared" si="142"/>
        <v>-1.2572984906147555</v>
      </c>
      <c r="J631" s="46">
        <f t="shared" si="137"/>
        <v>1.8805333723319675E-2</v>
      </c>
      <c r="K631" s="46">
        <f t="shared" si="138"/>
        <v>-1.2384931568914359</v>
      </c>
      <c r="L631" s="46">
        <f t="shared" si="139"/>
        <v>-0.18874180512936967</v>
      </c>
      <c r="M631" s="46">
        <f t="shared" si="143"/>
        <v>-1.4272349620208056</v>
      </c>
      <c r="O631" s="44"/>
      <c r="P631" s="12"/>
      <c r="Q631" s="12"/>
      <c r="R631" s="12"/>
      <c r="S631" s="44"/>
      <c r="T631" s="12"/>
      <c r="U631" s="12"/>
    </row>
    <row r="632" spans="6:21" x14ac:dyDescent="0.2">
      <c r="F632" s="163">
        <f t="shared" si="140"/>
        <v>29.400000000000283</v>
      </c>
      <c r="G632" s="46">
        <f t="shared" si="136"/>
        <v>-0.28531695488821673</v>
      </c>
      <c r="H632" s="46">
        <f t="shared" si="141"/>
        <v>-0.93241255724430849</v>
      </c>
      <c r="I632" s="46">
        <f t="shared" si="142"/>
        <v>-1.2177295121325251</v>
      </c>
      <c r="J632" s="46">
        <f t="shared" si="137"/>
        <v>-1.255101579786326E-2</v>
      </c>
      <c r="K632" s="46">
        <f t="shared" si="138"/>
        <v>-1.2302805279303883</v>
      </c>
      <c r="L632" s="46">
        <f t="shared" si="139"/>
        <v>-0.19335336405169531</v>
      </c>
      <c r="M632" s="46">
        <f t="shared" si="143"/>
        <v>-1.4236338919820837</v>
      </c>
      <c r="O632" s="44"/>
      <c r="P632" s="12"/>
      <c r="Q632" s="12"/>
      <c r="R632" s="12"/>
      <c r="S632" s="44"/>
      <c r="T632" s="12"/>
      <c r="U632" s="12"/>
    </row>
    <row r="633" spans="6:21" x14ac:dyDescent="0.2">
      <c r="F633" s="163">
        <f t="shared" si="140"/>
        <v>29.450000000000284</v>
      </c>
      <c r="G633" s="46">
        <f t="shared" si="136"/>
        <v>-0.17633557568688576</v>
      </c>
      <c r="H633" s="46">
        <f t="shared" si="141"/>
        <v>-0.5596723052295588</v>
      </c>
      <c r="I633" s="46">
        <f t="shared" si="142"/>
        <v>-0.73600788091644453</v>
      </c>
      <c r="J633" s="46">
        <f t="shared" si="137"/>
        <v>-4.2672085052771536E-2</v>
      </c>
      <c r="K633" s="46">
        <f t="shared" si="138"/>
        <v>-0.77867996596921607</v>
      </c>
      <c r="L633" s="46">
        <f t="shared" si="139"/>
        <v>-0.13136639139220471</v>
      </c>
      <c r="M633" s="46">
        <f t="shared" si="143"/>
        <v>-0.91004635736142081</v>
      </c>
      <c r="O633" s="44"/>
      <c r="P633" s="12"/>
      <c r="Q633" s="12"/>
      <c r="R633" s="12"/>
      <c r="S633" s="44"/>
      <c r="T633" s="12"/>
      <c r="U633" s="12"/>
    </row>
    <row r="634" spans="6:21" x14ac:dyDescent="0.2">
      <c r="F634" s="163">
        <f t="shared" si="140"/>
        <v>29.500000000000284</v>
      </c>
      <c r="G634" s="46">
        <f t="shared" si="136"/>
        <v>1.0678719627316147E-12</v>
      </c>
      <c r="H634" s="46">
        <f t="shared" si="141"/>
        <v>1.3051026427131955E-2</v>
      </c>
      <c r="I634" s="46">
        <f t="shared" si="142"/>
        <v>1.3051026428199827E-2</v>
      </c>
      <c r="J634" s="46">
        <f t="shared" si="137"/>
        <v>-6.8593336106872765E-2</v>
      </c>
      <c r="K634" s="46">
        <f t="shared" si="138"/>
        <v>-5.5542309678672935E-2</v>
      </c>
      <c r="L634" s="46">
        <f t="shared" si="139"/>
        <v>-2.4131647591872245E-2</v>
      </c>
      <c r="M634" s="46">
        <f t="shared" si="143"/>
        <v>-7.9673957270545187E-2</v>
      </c>
      <c r="O634" s="44"/>
      <c r="P634" s="12"/>
      <c r="Q634" s="12"/>
      <c r="R634" s="12"/>
      <c r="S634" s="44"/>
      <c r="T634" s="12"/>
      <c r="U634" s="12"/>
    </row>
    <row r="635" spans="6:21" x14ac:dyDescent="0.2">
      <c r="F635" s="163">
        <f t="shared" si="140"/>
        <v>29.550000000000285</v>
      </c>
      <c r="G635" s="46">
        <f t="shared" si="136"/>
        <v>0.1763355756886136</v>
      </c>
      <c r="H635" s="46">
        <f t="shared" si="141"/>
        <v>0.5811109426655523</v>
      </c>
      <c r="I635" s="46">
        <f t="shared" si="142"/>
        <v>0.75744651835416588</v>
      </c>
      <c r="J635" s="46">
        <f t="shared" si="137"/>
        <v>-8.7763580242059311E-2</v>
      </c>
      <c r="K635" s="46">
        <f t="shared" si="138"/>
        <v>0.66968293811210655</v>
      </c>
      <c r="L635" s="46">
        <f t="shared" si="139"/>
        <v>9.1414988283112078E-2</v>
      </c>
      <c r="M635" s="46">
        <f t="shared" si="143"/>
        <v>0.76109792639521867</v>
      </c>
      <c r="O635" s="44"/>
      <c r="P635" s="12"/>
      <c r="Q635" s="12"/>
      <c r="R635" s="12"/>
      <c r="S635" s="44"/>
      <c r="T635" s="12"/>
      <c r="U635" s="12"/>
    </row>
    <row r="636" spans="6:21" x14ac:dyDescent="0.2">
      <c r="F636" s="163">
        <f t="shared" si="140"/>
        <v>29.600000000000286</v>
      </c>
      <c r="G636" s="46">
        <f t="shared" si="136"/>
        <v>0.28531695488887671</v>
      </c>
      <c r="H636" s="46">
        <f t="shared" si="141"/>
        <v>0.94152728811798669</v>
      </c>
      <c r="I636" s="46">
        <f t="shared" si="142"/>
        <v>1.2268442430068633</v>
      </c>
      <c r="J636" s="46">
        <f t="shared" si="137"/>
        <v>-9.8296067838921697E-2</v>
      </c>
      <c r="K636" s="46">
        <f t="shared" si="138"/>
        <v>1.1285481751679416</v>
      </c>
      <c r="L636" s="46">
        <f t="shared" si="139"/>
        <v>0.1754746934078433</v>
      </c>
      <c r="M636" s="46">
        <f t="shared" si="143"/>
        <v>1.3040228685757849</v>
      </c>
      <c r="O636" s="44"/>
      <c r="P636" s="12"/>
      <c r="Q636" s="12"/>
      <c r="R636" s="12"/>
      <c r="S636" s="44"/>
      <c r="T636" s="12"/>
      <c r="U636" s="12"/>
    </row>
    <row r="637" spans="6:21" x14ac:dyDescent="0.2">
      <c r="F637" s="163">
        <f t="shared" si="140"/>
        <v>29.650000000000286</v>
      </c>
      <c r="G637" s="46">
        <f t="shared" si="136"/>
        <v>0.28531695488821246</v>
      </c>
      <c r="H637" s="46">
        <f t="shared" si="141"/>
        <v>0.96551546857916748</v>
      </c>
      <c r="I637" s="46">
        <f t="shared" si="142"/>
        <v>1.25083242346738</v>
      </c>
      <c r="J637" s="46">
        <f t="shared" si="137"/>
        <v>-9.915418367103121E-2</v>
      </c>
      <c r="K637" s="46">
        <f t="shared" si="138"/>
        <v>1.1516782397963488</v>
      </c>
      <c r="L637" s="46">
        <f t="shared" si="139"/>
        <v>0.19909398691601071</v>
      </c>
      <c r="M637" s="46">
        <f t="shared" si="143"/>
        <v>1.3507722267123594</v>
      </c>
      <c r="O637" s="44"/>
      <c r="P637" s="12"/>
      <c r="Q637" s="12"/>
      <c r="R637" s="12"/>
      <c r="S637" s="44"/>
      <c r="T637" s="12"/>
      <c r="U637" s="12"/>
    </row>
    <row r="638" spans="6:21" x14ac:dyDescent="0.2">
      <c r="F638" s="163">
        <f t="shared" si="140"/>
        <v>29.700000000000287</v>
      </c>
      <c r="G638" s="46">
        <f t="shared" si="136"/>
        <v>0.17633557568687461</v>
      </c>
      <c r="H638" s="46">
        <f t="shared" si="141"/>
        <v>0.64450398576557566</v>
      </c>
      <c r="I638" s="46">
        <f t="shared" si="142"/>
        <v>0.82083956145245029</v>
      </c>
      <c r="J638" s="46">
        <f t="shared" si="137"/>
        <v>-9.0253471342934322E-2</v>
      </c>
      <c r="K638" s="46">
        <f t="shared" si="138"/>
        <v>0.73058609010951603</v>
      </c>
      <c r="L638" s="46">
        <f t="shared" si="139"/>
        <v>0.15413745170557042</v>
      </c>
      <c r="M638" s="46">
        <f t="shared" si="143"/>
        <v>0.88472354181508628</v>
      </c>
      <c r="O638" s="44"/>
      <c r="P638" s="12"/>
      <c r="Q638" s="12"/>
      <c r="R638" s="12"/>
      <c r="S638" s="44"/>
      <c r="T638" s="12"/>
      <c r="U638" s="12"/>
    </row>
    <row r="639" spans="6:21" x14ac:dyDescent="0.2">
      <c r="F639" s="163">
        <f t="shared" si="140"/>
        <v>29.750000000000288</v>
      </c>
      <c r="G639" s="46">
        <f t="shared" si="136"/>
        <v>-1.0816907916252893E-12</v>
      </c>
      <c r="H639" s="46">
        <f t="shared" si="141"/>
        <v>9.3197219961247968E-2</v>
      </c>
      <c r="I639" s="46">
        <f t="shared" si="142"/>
        <v>9.3197219960166278E-2</v>
      </c>
      <c r="J639" s="46">
        <f t="shared" si="137"/>
        <v>-7.2469945551109874E-2</v>
      </c>
      <c r="K639" s="46">
        <f t="shared" si="138"/>
        <v>2.0727274409056404E-2</v>
      </c>
      <c r="L639" s="46">
        <f t="shared" si="139"/>
        <v>5.6089893250199391E-2</v>
      </c>
      <c r="M639" s="46">
        <f t="shared" si="143"/>
        <v>7.6817167659255794E-2</v>
      </c>
      <c r="O639" s="44"/>
      <c r="P639" s="12"/>
      <c r="Q639" s="12"/>
      <c r="R639" s="12"/>
      <c r="S639" s="44"/>
      <c r="T639" s="12"/>
      <c r="U639" s="12"/>
    </row>
    <row r="640" spans="6:21" x14ac:dyDescent="0.2">
      <c r="F640" s="163">
        <f t="shared" si="140"/>
        <v>29.800000000000288</v>
      </c>
      <c r="G640" s="46">
        <f t="shared" si="136"/>
        <v>-0.17633557568862479</v>
      </c>
      <c r="H640" s="46">
        <f t="shared" si="141"/>
        <v>-0.49141093826109966</v>
      </c>
      <c r="I640" s="46">
        <f t="shared" si="142"/>
        <v>-0.66774651394972451</v>
      </c>
      <c r="J640" s="46">
        <f t="shared" si="137"/>
        <v>-4.75538740690373E-2</v>
      </c>
      <c r="K640" s="46">
        <f t="shared" si="138"/>
        <v>-0.71530038801876183</v>
      </c>
      <c r="L640" s="46">
        <f t="shared" si="139"/>
        <v>-6.1277238698836736E-2</v>
      </c>
      <c r="M640" s="46">
        <f t="shared" si="143"/>
        <v>-0.77657762671759856</v>
      </c>
      <c r="O640" s="44"/>
      <c r="P640" s="12"/>
      <c r="Q640" s="12"/>
      <c r="R640" s="12"/>
      <c r="S640" s="44"/>
      <c r="T640" s="12"/>
      <c r="U640" s="12"/>
    </row>
    <row r="641" spans="6:21" x14ac:dyDescent="0.2">
      <c r="F641" s="163">
        <f t="shared" si="140"/>
        <v>29.850000000000289</v>
      </c>
      <c r="G641" s="46">
        <f t="shared" si="136"/>
        <v>-0.28531695488888098</v>
      </c>
      <c r="H641" s="46">
        <f t="shared" si="141"/>
        <v>-0.90042728698177188</v>
      </c>
      <c r="I641" s="46">
        <f t="shared" si="142"/>
        <v>-1.185744241870653</v>
      </c>
      <c r="J641" s="46">
        <f t="shared" si="137"/>
        <v>-1.7957515097217668E-2</v>
      </c>
      <c r="K641" s="46">
        <f t="shared" si="138"/>
        <v>-1.2037017569678707</v>
      </c>
      <c r="L641" s="46">
        <f t="shared" si="139"/>
        <v>-0.15753807060108455</v>
      </c>
      <c r="M641" s="46">
        <f t="shared" si="143"/>
        <v>-1.3612398275689552</v>
      </c>
      <c r="O641" s="44"/>
      <c r="P641" s="12"/>
      <c r="Q641" s="12"/>
      <c r="R641" s="12"/>
      <c r="S641" s="44"/>
      <c r="T641" s="12"/>
      <c r="U641" s="12"/>
    </row>
    <row r="642" spans="6:21" x14ac:dyDescent="0.2">
      <c r="F642" s="163">
        <f t="shared" si="140"/>
        <v>29.90000000000029</v>
      </c>
      <c r="G642" s="46">
        <f t="shared" si="136"/>
        <v>-0.28531695488820819</v>
      </c>
      <c r="H642" s="46">
        <f t="shared" si="141"/>
        <v>-0.98770139446288108</v>
      </c>
      <c r="I642" s="46">
        <f t="shared" si="142"/>
        <v>-1.2730183493510894</v>
      </c>
      <c r="J642" s="46">
        <f t="shared" si="137"/>
        <v>1.3406235804323714E-2</v>
      </c>
      <c r="K642" s="46">
        <f t="shared" si="138"/>
        <v>-1.2596121135467657</v>
      </c>
      <c r="L642" s="46">
        <f t="shared" si="139"/>
        <v>-0.19953657186470108</v>
      </c>
      <c r="M642" s="46">
        <f t="shared" si="143"/>
        <v>-1.4591486854114668</v>
      </c>
      <c r="O642" s="44"/>
      <c r="P642" s="12"/>
      <c r="Q642" s="12"/>
      <c r="R642" s="12"/>
      <c r="S642" s="44"/>
      <c r="T642" s="12"/>
      <c r="U642" s="12"/>
    </row>
    <row r="643" spans="6:21" x14ac:dyDescent="0.2">
      <c r="F643" s="163">
        <f t="shared" si="140"/>
        <v>29.950000000000291</v>
      </c>
      <c r="G643" s="46">
        <f t="shared" si="136"/>
        <v>-0.17633557568686339</v>
      </c>
      <c r="H643" s="46">
        <f t="shared" si="141"/>
        <v>-0.72204832511977468</v>
      </c>
      <c r="I643" s="46">
        <f t="shared" si="142"/>
        <v>-0.8983839008066381</v>
      </c>
      <c r="J643" s="46">
        <f t="shared" si="137"/>
        <v>4.3450535053439862E-2</v>
      </c>
      <c r="K643" s="46">
        <f t="shared" si="138"/>
        <v>-0.85493336575319823</v>
      </c>
      <c r="L643" s="46">
        <f t="shared" si="139"/>
        <v>-0.17280680068147405</v>
      </c>
      <c r="M643" s="46">
        <f t="shared" si="143"/>
        <v>-1.0277401664346724</v>
      </c>
      <c r="O643" s="44"/>
      <c r="P643" s="12"/>
      <c r="Q643" s="12"/>
      <c r="R643" s="12"/>
      <c r="S643" s="44"/>
      <c r="T643" s="12"/>
      <c r="U643" s="12"/>
    </row>
    <row r="644" spans="6:21" x14ac:dyDescent="0.2">
      <c r="F644" s="163">
        <f t="shared" si="140"/>
        <v>30.000000000000291</v>
      </c>
      <c r="G644" s="46">
        <f t="shared" si="136"/>
        <v>1.0955096205189639E-12</v>
      </c>
      <c r="H644" s="46">
        <f t="shared" si="141"/>
        <v>-0.19839169483837799</v>
      </c>
      <c r="I644" s="46">
        <f t="shared" si="142"/>
        <v>-0.19839169483728247</v>
      </c>
      <c r="J644" s="46">
        <f t="shared" si="137"/>
        <v>6.9218400476400876E-2</v>
      </c>
      <c r="K644" s="46">
        <f t="shared" si="138"/>
        <v>-0.1291732943608816</v>
      </c>
      <c r="L644" s="46">
        <f t="shared" si="139"/>
        <v>-8.655554545694108E-2</v>
      </c>
      <c r="M644" s="46">
        <f t="shared" si="143"/>
        <v>-0.2157288398178227</v>
      </c>
      <c r="O644" s="44"/>
      <c r="P644" s="12"/>
      <c r="Q644" s="12"/>
      <c r="R644" s="12"/>
      <c r="S644" s="44"/>
      <c r="T644" s="12"/>
      <c r="U644" s="12"/>
    </row>
    <row r="645" spans="6:21" x14ac:dyDescent="0.2">
      <c r="F645" s="163">
        <f t="shared" si="140"/>
        <v>30.050000000000292</v>
      </c>
      <c r="G645" s="46">
        <f t="shared" si="136"/>
        <v>0.17633557568862215</v>
      </c>
      <c r="H645" s="46">
        <f t="shared" si="141"/>
        <v>0.39615460023158411</v>
      </c>
      <c r="I645" s="46">
        <f t="shared" si="142"/>
        <v>0.57249017592020623</v>
      </c>
      <c r="J645" s="46">
        <f t="shared" si="137"/>
        <v>8.8173739682466501E-2</v>
      </c>
      <c r="K645" s="46">
        <f t="shared" si="138"/>
        <v>0.66066391560267279</v>
      </c>
      <c r="L645" s="46">
        <f t="shared" si="139"/>
        <v>2.950885657250257E-2</v>
      </c>
      <c r="M645" s="46">
        <f t="shared" si="143"/>
        <v>0.69017277217517536</v>
      </c>
      <c r="O645" s="44"/>
      <c r="P645" s="12"/>
      <c r="Q645" s="12"/>
      <c r="R645" s="12"/>
      <c r="S645" s="44"/>
      <c r="T645" s="12"/>
      <c r="U645" s="12"/>
    </row>
    <row r="646" spans="6:21" x14ac:dyDescent="0.2">
      <c r="F646" s="163">
        <f t="shared" si="140"/>
        <v>30.100000000000293</v>
      </c>
      <c r="G646" s="46">
        <f t="shared" si="136"/>
        <v>0.28531695488888525</v>
      </c>
      <c r="H646" s="46">
        <f t="shared" si="141"/>
        <v>0.84914624586048226</v>
      </c>
      <c r="I646" s="46">
        <f t="shared" si="142"/>
        <v>1.1344632007493676</v>
      </c>
      <c r="J646" s="46">
        <f t="shared" si="137"/>
        <v>9.845095415444427E-2</v>
      </c>
      <c r="K646" s="46">
        <f t="shared" si="138"/>
        <v>1.2329141549038118</v>
      </c>
      <c r="L646" s="46">
        <f t="shared" si="139"/>
        <v>0.13540924347851829</v>
      </c>
      <c r="M646" s="46">
        <f t="shared" si="143"/>
        <v>1.3683233983823302</v>
      </c>
      <c r="O646" s="44"/>
      <c r="P646" s="12"/>
      <c r="Q646" s="12"/>
      <c r="R646" s="12"/>
      <c r="S646" s="44"/>
      <c r="T646" s="12"/>
      <c r="U646" s="12"/>
    </row>
    <row r="647" spans="6:21" x14ac:dyDescent="0.2">
      <c r="F647" s="163">
        <f t="shared" si="140"/>
        <v>30.150000000000293</v>
      </c>
      <c r="G647" s="46">
        <f t="shared" si="136"/>
        <v>0.28531695488820391</v>
      </c>
      <c r="H647" s="46">
        <f t="shared" si="141"/>
        <v>0.99871948088223284</v>
      </c>
      <c r="I647" s="46">
        <f t="shared" si="142"/>
        <v>1.2840364357704368</v>
      </c>
      <c r="J647" s="46">
        <f t="shared" si="137"/>
        <v>9.9038552835833932E-2</v>
      </c>
      <c r="K647" s="46">
        <f t="shared" si="138"/>
        <v>1.3830749886062708</v>
      </c>
      <c r="L647" s="46">
        <f t="shared" si="139"/>
        <v>0.19466934138566835</v>
      </c>
      <c r="M647" s="46">
        <f t="shared" si="143"/>
        <v>1.5777443299919391</v>
      </c>
      <c r="O647" s="44"/>
      <c r="P647" s="12"/>
      <c r="Q647" s="12"/>
      <c r="R647" s="12"/>
      <c r="S647" s="44"/>
      <c r="T647" s="12"/>
      <c r="U647" s="12"/>
    </row>
    <row r="648" spans="6:21" x14ac:dyDescent="0.2">
      <c r="F648" s="163">
        <f t="shared" si="140"/>
        <v>30.200000000000294</v>
      </c>
      <c r="G648" s="46">
        <f t="shared" si="136"/>
        <v>0.17633557568685221</v>
      </c>
      <c r="H648" s="46">
        <f t="shared" si="141"/>
        <v>0.79142853731407525</v>
      </c>
      <c r="I648" s="46">
        <f t="shared" si="142"/>
        <v>0.96776411300092746</v>
      </c>
      <c r="J648" s="46">
        <f t="shared" si="137"/>
        <v>8.9878703829418219E-2</v>
      </c>
      <c r="K648" s="46">
        <f t="shared" si="138"/>
        <v>1.0576428168303458</v>
      </c>
      <c r="L648" s="46">
        <f t="shared" si="139"/>
        <v>0.18687763316640138</v>
      </c>
      <c r="M648" s="46">
        <f t="shared" si="143"/>
        <v>1.244520449996747</v>
      </c>
      <c r="O648" s="44"/>
      <c r="P648" s="12"/>
      <c r="Q648" s="12"/>
      <c r="R648" s="12"/>
      <c r="S648" s="44"/>
      <c r="T648" s="12"/>
      <c r="U648" s="12"/>
    </row>
    <row r="649" spans="6:21" x14ac:dyDescent="0.2">
      <c r="F649" s="163">
        <f t="shared" si="140"/>
        <v>30.250000000000295</v>
      </c>
      <c r="G649" s="46">
        <f t="shared" si="136"/>
        <v>-1.1093284494126388E-12</v>
      </c>
      <c r="H649" s="46">
        <f t="shared" si="141"/>
        <v>0.30134297494897022</v>
      </c>
      <c r="I649" s="46">
        <f t="shared" si="142"/>
        <v>0.30134297494786089</v>
      </c>
      <c r="J649" s="46">
        <f t="shared" si="137"/>
        <v>7.1872926255393529E-2</v>
      </c>
      <c r="K649" s="46">
        <f t="shared" si="138"/>
        <v>0.37321590120325443</v>
      </c>
      <c r="L649" s="46">
        <f t="shared" si="139"/>
        <v>0.11471789072436218</v>
      </c>
      <c r="M649" s="46">
        <f t="shared" si="143"/>
        <v>0.4879337919276166</v>
      </c>
      <c r="O649" s="44"/>
      <c r="P649" s="12"/>
      <c r="Q649" s="12"/>
      <c r="R649" s="12"/>
      <c r="S649" s="44"/>
      <c r="T649" s="12"/>
      <c r="U649" s="12"/>
    </row>
    <row r="650" spans="6:21" x14ac:dyDescent="0.2">
      <c r="F650" s="163">
        <f t="shared" si="140"/>
        <v>30.300000000000296</v>
      </c>
      <c r="G650" s="46">
        <f t="shared" si="136"/>
        <v>-0.17633557568863337</v>
      </c>
      <c r="H650" s="46">
        <f t="shared" si="141"/>
        <v>-0.2964189823273996</v>
      </c>
      <c r="I650" s="46">
        <f t="shared" si="142"/>
        <v>-0.47275455801603294</v>
      </c>
      <c r="J650" s="46">
        <f t="shared" si="137"/>
        <v>4.6793362072175264E-2</v>
      </c>
      <c r="K650" s="46">
        <f t="shared" si="138"/>
        <v>-0.42596119594385767</v>
      </c>
      <c r="L650" s="46">
        <f t="shared" si="139"/>
        <v>3.0447780036288691E-3</v>
      </c>
      <c r="M650" s="46">
        <f t="shared" si="143"/>
        <v>-0.42291641794022883</v>
      </c>
      <c r="O650" s="44"/>
      <c r="P650" s="12"/>
      <c r="Q650" s="12"/>
      <c r="R650" s="12"/>
      <c r="S650" s="44"/>
      <c r="T650" s="12"/>
      <c r="U650" s="12"/>
    </row>
    <row r="651" spans="6:21" x14ac:dyDescent="0.2">
      <c r="F651" s="163">
        <f t="shared" si="140"/>
        <v>30.350000000000296</v>
      </c>
      <c r="G651" s="46">
        <f t="shared" si="136"/>
        <v>-0.28531695488888953</v>
      </c>
      <c r="H651" s="46">
        <f t="shared" si="141"/>
        <v>-0.78826399428362226</v>
      </c>
      <c r="I651" s="46">
        <f t="shared" si="142"/>
        <v>-1.0735809491725119</v>
      </c>
      <c r="J651" s="46">
        <f t="shared" si="137"/>
        <v>1.7108360552941213E-2</v>
      </c>
      <c r="K651" s="46">
        <f t="shared" si="138"/>
        <v>-1.0564725886195707</v>
      </c>
      <c r="L651" s="46">
        <f t="shared" si="139"/>
        <v>-0.10967707646012415</v>
      </c>
      <c r="M651" s="46">
        <f t="shared" si="143"/>
        <v>-1.1661496650796948</v>
      </c>
      <c r="O651" s="44"/>
      <c r="P651" s="12"/>
      <c r="Q651" s="12"/>
      <c r="R651" s="12"/>
      <c r="S651" s="44"/>
      <c r="T651" s="12"/>
      <c r="U651" s="12"/>
    </row>
    <row r="652" spans="6:21" x14ac:dyDescent="0.2">
      <c r="F652" s="163">
        <f t="shared" si="140"/>
        <v>30.400000000000297</v>
      </c>
      <c r="G652" s="46">
        <f t="shared" si="136"/>
        <v>-0.28531695488819964</v>
      </c>
      <c r="H652" s="46">
        <f t="shared" si="141"/>
        <v>-0.99844514745188162</v>
      </c>
      <c r="I652" s="46">
        <f t="shared" si="142"/>
        <v>-1.2837621023400811</v>
      </c>
      <c r="J652" s="46">
        <f t="shared" si="137"/>
        <v>-1.4260458477137082E-2</v>
      </c>
      <c r="K652" s="46">
        <f t="shared" si="138"/>
        <v>-1.2980225608172182</v>
      </c>
      <c r="L652" s="46">
        <f t="shared" si="139"/>
        <v>-0.18462181607379391</v>
      </c>
      <c r="M652" s="46">
        <f t="shared" si="143"/>
        <v>-1.482644376891012</v>
      </c>
      <c r="O652" s="44"/>
      <c r="P652" s="12"/>
      <c r="Q652" s="12"/>
      <c r="R652" s="12"/>
      <c r="S652" s="44"/>
      <c r="T652" s="12"/>
      <c r="U652" s="12"/>
    </row>
    <row r="653" spans="6:21" x14ac:dyDescent="0.2">
      <c r="F653" s="163">
        <f t="shared" si="140"/>
        <v>30.450000000000298</v>
      </c>
      <c r="G653" s="46">
        <f t="shared" si="136"/>
        <v>-0.17633557568684105</v>
      </c>
      <c r="H653" s="46">
        <f t="shared" si="141"/>
        <v>-0.85186014732781234</v>
      </c>
      <c r="I653" s="46">
        <f t="shared" si="142"/>
        <v>-1.0281957230146535</v>
      </c>
      <c r="J653" s="46">
        <f t="shared" si="137"/>
        <v>-4.4225752626958229E-2</v>
      </c>
      <c r="K653" s="46">
        <f t="shared" si="138"/>
        <v>-1.0724214756416117</v>
      </c>
      <c r="L653" s="46">
        <f t="shared" si="139"/>
        <v>-0.1959755139241795</v>
      </c>
      <c r="M653" s="46">
        <f t="shared" si="143"/>
        <v>-1.2683969895657912</v>
      </c>
      <c r="O653" s="44"/>
      <c r="P653" s="12"/>
      <c r="Q653" s="12"/>
      <c r="R653" s="12"/>
      <c r="S653" s="44"/>
      <c r="T653" s="12"/>
      <c r="U653" s="12"/>
    </row>
    <row r="654" spans="6:21" x14ac:dyDescent="0.2">
      <c r="F654" s="163">
        <f t="shared" si="140"/>
        <v>30.500000000000298</v>
      </c>
      <c r="G654" s="46">
        <f t="shared" si="136"/>
        <v>1.1231472783063134E-12</v>
      </c>
      <c r="H654" s="46">
        <f t="shared" si="141"/>
        <v>-0.40088700061316773</v>
      </c>
      <c r="I654" s="46">
        <f t="shared" si="142"/>
        <v>-0.40088700061204458</v>
      </c>
      <c r="J654" s="46">
        <f t="shared" si="137"/>
        <v>-6.9838315463149211E-2</v>
      </c>
      <c r="K654" s="46">
        <f t="shared" si="138"/>
        <v>-0.4707253160751938</v>
      </c>
      <c r="L654" s="46">
        <f t="shared" si="139"/>
        <v>-0.13982750826216786</v>
      </c>
      <c r="M654" s="46">
        <f t="shared" si="143"/>
        <v>-0.61055282433736169</v>
      </c>
      <c r="O654" s="44"/>
      <c r="P654" s="12"/>
      <c r="Q654" s="12"/>
      <c r="R654" s="12"/>
      <c r="S654" s="44"/>
      <c r="T654" s="12"/>
      <c r="U654" s="12"/>
    </row>
    <row r="655" spans="6:21" x14ac:dyDescent="0.2">
      <c r="F655" s="163">
        <f t="shared" si="140"/>
        <v>30.550000000000299</v>
      </c>
      <c r="G655" s="46">
        <f t="shared" si="136"/>
        <v>0.17633557568864455</v>
      </c>
      <c r="H655" s="46">
        <f t="shared" si="141"/>
        <v>0.19333178506185072</v>
      </c>
      <c r="I655" s="46">
        <f t="shared" si="142"/>
        <v>0.36966736075049528</v>
      </c>
      <c r="J655" s="46">
        <f t="shared" si="137"/>
        <v>-8.8577339590529325E-2</v>
      </c>
      <c r="K655" s="46">
        <f t="shared" si="138"/>
        <v>0.28109002115996595</v>
      </c>
      <c r="L655" s="46">
        <f t="shared" si="139"/>
        <v>-3.5517388790153384E-2</v>
      </c>
      <c r="M655" s="46">
        <f t="shared" si="143"/>
        <v>0.24557263236981258</v>
      </c>
      <c r="O655" s="44"/>
      <c r="P655" s="12"/>
      <c r="Q655" s="12"/>
      <c r="R655" s="12"/>
      <c r="S655" s="44"/>
      <c r="T655" s="12"/>
      <c r="U655" s="12"/>
    </row>
    <row r="656" spans="6:21" x14ac:dyDescent="0.2">
      <c r="F656" s="163">
        <f t="shared" si="140"/>
        <v>30.6000000000003</v>
      </c>
      <c r="G656" s="46">
        <f t="shared" si="136"/>
        <v>0.28531695488889375</v>
      </c>
      <c r="H656" s="46">
        <f t="shared" si="141"/>
        <v>0.71846892169316967</v>
      </c>
      <c r="I656" s="46">
        <f t="shared" si="142"/>
        <v>1.0037858765820635</v>
      </c>
      <c r="J656" s="46">
        <f t="shared" si="137"/>
        <v>-9.859851638208722E-2</v>
      </c>
      <c r="K656" s="46">
        <f t="shared" si="138"/>
        <v>0.90518736019997625</v>
      </c>
      <c r="L656" s="46">
        <f t="shared" si="139"/>
        <v>8.1026321499615153E-2</v>
      </c>
      <c r="M656" s="46">
        <f t="shared" si="143"/>
        <v>0.98621368169959145</v>
      </c>
      <c r="O656" s="44"/>
      <c r="P656" s="12"/>
      <c r="Q656" s="12"/>
      <c r="R656" s="12"/>
      <c r="S656" s="44"/>
      <c r="T656" s="12"/>
      <c r="U656" s="12"/>
    </row>
    <row r="657" spans="6:21" x14ac:dyDescent="0.2">
      <c r="F657" s="163">
        <f t="shared" si="140"/>
        <v>30.650000000000301</v>
      </c>
      <c r="G657" s="46">
        <f t="shared" si="136"/>
        <v>0.28531695488819536</v>
      </c>
      <c r="H657" s="46">
        <f t="shared" si="141"/>
        <v>0.98688149603209341</v>
      </c>
      <c r="I657" s="46">
        <f t="shared" si="142"/>
        <v>1.2721984509202888</v>
      </c>
      <c r="J657" s="46">
        <f t="shared" si="137"/>
        <v>-9.8915554199372868E-2</v>
      </c>
      <c r="K657" s="46">
        <f t="shared" si="138"/>
        <v>1.1732828967209159</v>
      </c>
      <c r="L657" s="46">
        <f t="shared" si="139"/>
        <v>0.16966136799231746</v>
      </c>
      <c r="M657" s="46">
        <f t="shared" si="143"/>
        <v>1.3429442647132332</v>
      </c>
      <c r="O657" s="44"/>
      <c r="P657" s="12"/>
      <c r="Q657" s="12"/>
      <c r="R657" s="12"/>
      <c r="S657" s="44"/>
      <c r="T657" s="12"/>
      <c r="U657" s="12"/>
    </row>
    <row r="658" spans="6:21" x14ac:dyDescent="0.2">
      <c r="F658" s="163">
        <f t="shared" si="140"/>
        <v>30.700000000000301</v>
      </c>
      <c r="G658" s="46">
        <f t="shared" si="136"/>
        <v>0.17633557568682987</v>
      </c>
      <c r="H658" s="46">
        <f t="shared" si="141"/>
        <v>0.9026598610773553</v>
      </c>
      <c r="I658" s="46">
        <f t="shared" si="142"/>
        <v>1.0789954367641852</v>
      </c>
      <c r="J658" s="46">
        <f t="shared" si="137"/>
        <v>-8.9497249945708887E-2</v>
      </c>
      <c r="K658" s="46">
        <f t="shared" si="138"/>
        <v>0.98949818681847634</v>
      </c>
      <c r="L658" s="46">
        <f t="shared" si="139"/>
        <v>0.19985834163395969</v>
      </c>
      <c r="M658" s="46">
        <f t="shared" si="143"/>
        <v>1.1893565284524359</v>
      </c>
      <c r="O658" s="44"/>
      <c r="P658" s="12"/>
      <c r="Q658" s="12"/>
      <c r="R658" s="12"/>
      <c r="S658" s="44"/>
      <c r="T658" s="12"/>
      <c r="U658" s="12"/>
    </row>
    <row r="659" spans="6:21" x14ac:dyDescent="0.2">
      <c r="F659" s="163">
        <f t="shared" si="140"/>
        <v>30.750000000000302</v>
      </c>
      <c r="G659" s="46">
        <f t="shared" si="136"/>
        <v>-1.1369661071999882E-12</v>
      </c>
      <c r="H659" s="46">
        <f t="shared" si="141"/>
        <v>0.49589823763168622</v>
      </c>
      <c r="I659" s="46">
        <f t="shared" si="142"/>
        <v>0.49589823763054924</v>
      </c>
      <c r="J659" s="46">
        <f t="shared" si="137"/>
        <v>-7.1270560098058794E-2</v>
      </c>
      <c r="K659" s="46">
        <f t="shared" si="138"/>
        <v>0.42462767753249042</v>
      </c>
      <c r="L659" s="46">
        <f t="shared" si="139"/>
        <v>0.16121621261773436</v>
      </c>
      <c r="M659" s="46">
        <f t="shared" si="143"/>
        <v>0.58584389015022487</v>
      </c>
      <c r="O659" s="44"/>
      <c r="P659" s="12"/>
      <c r="Q659" s="12"/>
      <c r="R659" s="12"/>
      <c r="S659" s="44"/>
      <c r="T659" s="12"/>
      <c r="U659" s="12"/>
    </row>
    <row r="660" spans="6:21" x14ac:dyDescent="0.2">
      <c r="F660" s="163">
        <f t="shared" si="140"/>
        <v>30.800000000000303</v>
      </c>
      <c r="G660" s="46">
        <f t="shared" si="136"/>
        <v>-0.17633557568865571</v>
      </c>
      <c r="H660" s="46">
        <f t="shared" si="141"/>
        <v>-8.8058604916220126E-2</v>
      </c>
      <c r="I660" s="46">
        <f t="shared" si="142"/>
        <v>-0.26439418060487585</v>
      </c>
      <c r="J660" s="46">
        <f t="shared" si="137"/>
        <v>-4.6029368964348442E-2</v>
      </c>
      <c r="K660" s="46">
        <f t="shared" si="138"/>
        <v>-0.3104235495692243</v>
      </c>
      <c r="L660" s="46">
        <f t="shared" si="139"/>
        <v>6.7044855650489871E-2</v>
      </c>
      <c r="M660" s="46">
        <f t="shared" si="143"/>
        <v>-0.24337869391873443</v>
      </c>
      <c r="O660" s="44"/>
      <c r="P660" s="12"/>
      <c r="Q660" s="12"/>
      <c r="R660" s="12"/>
      <c r="S660" s="44"/>
      <c r="T660" s="12"/>
      <c r="U660" s="12"/>
    </row>
    <row r="661" spans="6:21" x14ac:dyDescent="0.2">
      <c r="F661" s="163">
        <f t="shared" si="140"/>
        <v>30.850000000000303</v>
      </c>
      <c r="G661" s="46">
        <f t="shared" si="136"/>
        <v>-0.28531695488889808</v>
      </c>
      <c r="H661" s="46">
        <f t="shared" si="141"/>
        <v>-0.64055019389423096</v>
      </c>
      <c r="I661" s="46">
        <f t="shared" si="142"/>
        <v>-0.92586714878312903</v>
      </c>
      <c r="J661" s="46">
        <f t="shared" si="137"/>
        <v>-1.6257933261874566E-2</v>
      </c>
      <c r="K661" s="46">
        <f t="shared" si="138"/>
        <v>-0.94212508204500356</v>
      </c>
      <c r="L661" s="46">
        <f t="shared" si="139"/>
        <v>-5.0219396329646893E-2</v>
      </c>
      <c r="M661" s="46">
        <f t="shared" si="143"/>
        <v>-0.99234447837465045</v>
      </c>
      <c r="O661" s="44"/>
      <c r="P661" s="12"/>
      <c r="Q661" s="12"/>
      <c r="R661" s="12"/>
      <c r="S661" s="44"/>
      <c r="T661" s="12"/>
      <c r="U661" s="12"/>
    </row>
    <row r="662" spans="6:21" x14ac:dyDescent="0.2">
      <c r="F662" s="163">
        <f t="shared" si="140"/>
        <v>30.900000000000304</v>
      </c>
      <c r="G662" s="46">
        <f t="shared" si="136"/>
        <v>-0.28531695488819109</v>
      </c>
      <c r="H662" s="46">
        <f t="shared" si="141"/>
        <v>-0.96415927565632076</v>
      </c>
      <c r="I662" s="46">
        <f t="shared" si="142"/>
        <v>-1.249476230544512</v>
      </c>
      <c r="J662" s="46">
        <f t="shared" si="137"/>
        <v>1.511362026789006E-2</v>
      </c>
      <c r="K662" s="46">
        <f t="shared" si="138"/>
        <v>-1.2343626102766219</v>
      </c>
      <c r="L662" s="46">
        <f t="shared" si="139"/>
        <v>-0.1501861057049213</v>
      </c>
      <c r="M662" s="46">
        <f t="shared" si="143"/>
        <v>-1.3845487159815433</v>
      </c>
      <c r="O662" s="44"/>
      <c r="P662" s="12"/>
      <c r="Q662" s="12"/>
      <c r="R662" s="12"/>
      <c r="S662" s="44"/>
      <c r="T662" s="12"/>
      <c r="U662" s="12"/>
    </row>
    <row r="663" spans="6:21" x14ac:dyDescent="0.2">
      <c r="F663" s="163">
        <f t="shared" si="140"/>
        <v>30.950000000000305</v>
      </c>
      <c r="G663" s="46">
        <f t="shared" si="136"/>
        <v>-0.17633557568681868</v>
      </c>
      <c r="H663" s="46">
        <f t="shared" si="141"/>
        <v>-0.94325329135305025</v>
      </c>
      <c r="I663" s="46">
        <f t="shared" si="142"/>
        <v>-1.119588867039869</v>
      </c>
      <c r="J663" s="46">
        <f t="shared" si="137"/>
        <v>4.499768010236059E-2</v>
      </c>
      <c r="K663" s="46">
        <f t="shared" si="138"/>
        <v>-1.0745911869375084</v>
      </c>
      <c r="L663" s="46">
        <f t="shared" si="139"/>
        <v>-0.1984227913850041</v>
      </c>
      <c r="M663" s="46">
        <f t="shared" si="143"/>
        <v>-1.2730139783225125</v>
      </c>
      <c r="O663" s="44"/>
      <c r="P663" s="12"/>
      <c r="Q663" s="12"/>
      <c r="R663" s="12"/>
      <c r="S663" s="44"/>
      <c r="T663" s="12"/>
      <c r="U663" s="12"/>
    </row>
    <row r="664" spans="6:21" x14ac:dyDescent="0.2">
      <c r="F664" s="163">
        <f t="shared" si="140"/>
        <v>31.000000000000306</v>
      </c>
      <c r="G664" s="46">
        <f t="shared" si="136"/>
        <v>1.1507849360936628E-12</v>
      </c>
      <c r="H664" s="46">
        <f t="shared" si="141"/>
        <v>-0.58530240358639762</v>
      </c>
      <c r="I664" s="46">
        <f t="shared" si="142"/>
        <v>-0.58530240358524688</v>
      </c>
      <c r="J664" s="46">
        <f t="shared" si="137"/>
        <v>7.0453034949618118E-2</v>
      </c>
      <c r="K664" s="46">
        <f t="shared" si="138"/>
        <v>-0.5148493686356288</v>
      </c>
      <c r="L664" s="46">
        <f t="shared" si="139"/>
        <v>-0.17831483458411493</v>
      </c>
      <c r="M664" s="46">
        <f t="shared" si="143"/>
        <v>-0.6931642032197437</v>
      </c>
      <c r="O664" s="44"/>
      <c r="P664" s="12"/>
      <c r="Q664" s="12"/>
      <c r="R664" s="12"/>
      <c r="S664" s="44"/>
      <c r="T664" s="12"/>
      <c r="U664" s="12"/>
    </row>
    <row r="665" spans="6:21" x14ac:dyDescent="0.2">
      <c r="F665" s="163">
        <f t="shared" si="140"/>
        <v>31.050000000000306</v>
      </c>
      <c r="G665" s="46">
        <f t="shared" si="136"/>
        <v>0.1763355756886669</v>
      </c>
      <c r="H665" s="46">
        <f t="shared" si="141"/>
        <v>-1.8210244941548968E-2</v>
      </c>
      <c r="I665" s="46">
        <f t="shared" si="142"/>
        <v>0.15812533074711793</v>
      </c>
      <c r="J665" s="46">
        <f t="shared" si="137"/>
        <v>8.8974349941133055E-2</v>
      </c>
      <c r="K665" s="46">
        <f t="shared" si="138"/>
        <v>0.247099680688251</v>
      </c>
      <c r="L665" s="46">
        <f t="shared" si="139"/>
        <v>-9.678820942542328E-2</v>
      </c>
      <c r="M665" s="46">
        <f t="shared" si="143"/>
        <v>0.15031147126282771</v>
      </c>
      <c r="O665" s="44"/>
      <c r="P665" s="12"/>
      <c r="Q665" s="12"/>
      <c r="R665" s="12"/>
      <c r="S665" s="44"/>
      <c r="T665" s="12"/>
      <c r="U665" s="12"/>
    </row>
    <row r="666" spans="6:21" x14ac:dyDescent="0.2">
      <c r="F666" s="163">
        <f t="shared" si="140"/>
        <v>31.100000000000307</v>
      </c>
      <c r="G666" s="46">
        <f t="shared" si="136"/>
        <v>0.28531695488890235</v>
      </c>
      <c r="H666" s="46">
        <f t="shared" si="141"/>
        <v>0.55538883003704909</v>
      </c>
      <c r="I666" s="46">
        <f t="shared" si="142"/>
        <v>0.84070578492595138</v>
      </c>
      <c r="J666" s="46">
        <f t="shared" si="137"/>
        <v>9.8738743544214691E-2</v>
      </c>
      <c r="K666" s="46">
        <f t="shared" si="138"/>
        <v>0.93944452847016602</v>
      </c>
      <c r="L666" s="46">
        <f t="shared" si="139"/>
        <v>1.80760959633527E-2</v>
      </c>
      <c r="M666" s="46">
        <f t="shared" si="143"/>
        <v>0.95752062443351882</v>
      </c>
      <c r="O666" s="44"/>
      <c r="P666" s="12"/>
      <c r="Q666" s="12"/>
      <c r="R666" s="12"/>
      <c r="S666" s="44"/>
      <c r="T666" s="12"/>
      <c r="U666" s="12"/>
    </row>
    <row r="667" spans="6:21" x14ac:dyDescent="0.2">
      <c r="F667" s="163">
        <f t="shared" si="140"/>
        <v>31.150000000000308</v>
      </c>
      <c r="G667" s="46">
        <f t="shared" si="136"/>
        <v>0.28531695488818681</v>
      </c>
      <c r="H667" s="46">
        <f t="shared" si="141"/>
        <v>0.93053540416517444</v>
      </c>
      <c r="I667" s="46">
        <f t="shared" si="142"/>
        <v>1.2158523590533612</v>
      </c>
      <c r="J667" s="46">
        <f t="shared" si="137"/>
        <v>9.8785196911918102E-2</v>
      </c>
      <c r="K667" s="46">
        <f t="shared" si="138"/>
        <v>1.3146375559652792</v>
      </c>
      <c r="L667" s="46">
        <f t="shared" si="139"/>
        <v>0.12671428031308937</v>
      </c>
      <c r="M667" s="46">
        <f t="shared" si="143"/>
        <v>1.4413518362783686</v>
      </c>
      <c r="O667" s="44"/>
      <c r="P667" s="12"/>
      <c r="Q667" s="12"/>
      <c r="R667" s="12"/>
      <c r="S667" s="44"/>
      <c r="T667" s="12"/>
      <c r="U667" s="12"/>
    </row>
    <row r="668" spans="6:21" x14ac:dyDescent="0.2">
      <c r="F668" s="163">
        <f t="shared" si="140"/>
        <v>31.200000000000308</v>
      </c>
      <c r="G668" s="46">
        <f t="shared" si="136"/>
        <v>0.17633557568680752</v>
      </c>
      <c r="H668" s="46">
        <f t="shared" si="141"/>
        <v>0.9731814523569523</v>
      </c>
      <c r="I668" s="46">
        <f t="shared" si="142"/>
        <v>1.1495170280437599</v>
      </c>
      <c r="J668" s="46">
        <f t="shared" si="137"/>
        <v>8.9109138069404709E-2</v>
      </c>
      <c r="K668" s="46">
        <f t="shared" si="138"/>
        <v>1.2386261661131646</v>
      </c>
      <c r="L668" s="46">
        <f t="shared" si="139"/>
        <v>0.19170706422881995</v>
      </c>
      <c r="M668" s="46">
        <f t="shared" si="143"/>
        <v>1.4303332303419845</v>
      </c>
      <c r="O668" s="44"/>
      <c r="P668" s="12"/>
      <c r="Q668" s="12"/>
      <c r="R668" s="12"/>
      <c r="S668" s="44"/>
      <c r="T668" s="12"/>
      <c r="U668" s="12"/>
    </row>
    <row r="669" spans="6:21" x14ac:dyDescent="0.2">
      <c r="F669" s="163">
        <f t="shared" si="140"/>
        <v>31.250000000000309</v>
      </c>
      <c r="G669" s="46">
        <f t="shared" si="136"/>
        <v>-1.1646037649873374E-12</v>
      </c>
      <c r="H669" s="46">
        <f t="shared" si="141"/>
        <v>0.6680886146430477</v>
      </c>
      <c r="I669" s="46">
        <f t="shared" si="142"/>
        <v>0.66808861464188307</v>
      </c>
      <c r="J669" s="46">
        <f t="shared" si="137"/>
        <v>7.066289189109061E-2</v>
      </c>
      <c r="K669" s="46">
        <f t="shared" si="138"/>
        <v>0.73875150653297372</v>
      </c>
      <c r="L669" s="46">
        <f t="shared" si="139"/>
        <v>0.19066836721263961</v>
      </c>
      <c r="M669" s="46">
        <f t="shared" si="143"/>
        <v>0.9294198737456133</v>
      </c>
      <c r="O669" s="44"/>
      <c r="P669" s="12"/>
      <c r="Q669" s="12"/>
      <c r="R669" s="12"/>
      <c r="S669" s="44"/>
      <c r="T669" s="12"/>
      <c r="U669" s="12"/>
    </row>
    <row r="670" spans="6:21" x14ac:dyDescent="0.2">
      <c r="F670" s="163">
        <f t="shared" si="140"/>
        <v>31.30000000000031</v>
      </c>
      <c r="G670" s="46">
        <f t="shared" si="136"/>
        <v>-0.17633557568867808</v>
      </c>
      <c r="H670" s="46">
        <f t="shared" si="141"/>
        <v>0.12427319340725963</v>
      </c>
      <c r="I670" s="46">
        <f t="shared" si="142"/>
        <v>-5.2062382281418448E-2</v>
      </c>
      <c r="J670" s="46">
        <f t="shared" si="137"/>
        <v>4.526195158149824E-2</v>
      </c>
      <c r="K670" s="46">
        <f t="shared" si="138"/>
        <v>-6.8004306999202083E-3</v>
      </c>
      <c r="L670" s="46">
        <f t="shared" si="139"/>
        <v>0.12395595752151818</v>
      </c>
      <c r="M670" s="46">
        <f t="shared" si="143"/>
        <v>0.11715552682159797</v>
      </c>
      <c r="O670" s="44"/>
      <c r="P670" s="12"/>
      <c r="Q670" s="12"/>
      <c r="R670" s="12"/>
      <c r="S670" s="44"/>
      <c r="T670" s="12"/>
      <c r="U670" s="12"/>
    </row>
    <row r="671" spans="6:21" x14ac:dyDescent="0.2">
      <c r="F671" s="163">
        <f t="shared" si="140"/>
        <v>31.350000000000311</v>
      </c>
      <c r="G671" s="46">
        <f t="shared" si="136"/>
        <v>-0.28531695488890657</v>
      </c>
      <c r="H671" s="46">
        <f t="shared" si="141"/>
        <v>-0.46394774102318148</v>
      </c>
      <c r="I671" s="46">
        <f t="shared" si="142"/>
        <v>-0.74926469591208811</v>
      </c>
      <c r="J671" s="46">
        <f t="shared" si="137"/>
        <v>1.5406296490077402E-2</v>
      </c>
      <c r="K671" s="46">
        <f t="shared" si="138"/>
        <v>-0.7338583994220107</v>
      </c>
      <c r="L671" s="46">
        <f t="shared" si="139"/>
        <v>1.4548222655997631E-2</v>
      </c>
      <c r="M671" s="46">
        <f t="shared" si="143"/>
        <v>-0.71931017676601305</v>
      </c>
      <c r="O671" s="44"/>
      <c r="P671" s="12"/>
      <c r="Q671" s="12"/>
      <c r="R671" s="12"/>
      <c r="S671" s="44"/>
      <c r="T671" s="12"/>
      <c r="U671" s="12"/>
    </row>
    <row r="672" spans="6:21" x14ac:dyDescent="0.2">
      <c r="F672" s="163">
        <f t="shared" si="140"/>
        <v>31.400000000000311</v>
      </c>
      <c r="G672" s="46">
        <f t="shared" si="136"/>
        <v>-0.28531695488818259</v>
      </c>
      <c r="H672" s="46">
        <f t="shared" si="141"/>
        <v>-0.88639006326247138</v>
      </c>
      <c r="I672" s="46">
        <f t="shared" si="142"/>
        <v>-1.1717070181506539</v>
      </c>
      <c r="J672" s="46">
        <f t="shared" si="137"/>
        <v>-1.5965657707091834E-2</v>
      </c>
      <c r="K672" s="46">
        <f t="shared" si="138"/>
        <v>-1.1876726758577458</v>
      </c>
      <c r="L672" s="46">
        <f t="shared" si="139"/>
        <v>-9.9870494411806759E-2</v>
      </c>
      <c r="M672" s="46">
        <f t="shared" si="143"/>
        <v>-1.2875431702695526</v>
      </c>
      <c r="O672" s="44"/>
      <c r="P672" s="12"/>
      <c r="Q672" s="12"/>
      <c r="R672" s="12"/>
      <c r="S672" s="44"/>
      <c r="T672" s="12"/>
      <c r="U672" s="12"/>
    </row>
    <row r="673" spans="6:21" x14ac:dyDescent="0.2">
      <c r="F673" s="163">
        <f t="shared" si="140"/>
        <v>31.450000000000312</v>
      </c>
      <c r="G673" s="46">
        <f t="shared" si="136"/>
        <v>-0.17633557568679634</v>
      </c>
      <c r="H673" s="46">
        <f t="shared" si="141"/>
        <v>-0.99210594940885011</v>
      </c>
      <c r="I673" s="46">
        <f t="shared" si="142"/>
        <v>-1.1684415250956464</v>
      </c>
      <c r="J673" s="46">
        <f t="shared" si="137"/>
        <v>-4.5766260053442039E-2</v>
      </c>
      <c r="K673" s="46">
        <f t="shared" si="138"/>
        <v>-1.2142077851490884</v>
      </c>
      <c r="L673" s="46">
        <f t="shared" si="139"/>
        <v>-0.17988987062098491</v>
      </c>
      <c r="M673" s="46">
        <f t="shared" si="143"/>
        <v>-1.3940976557700733</v>
      </c>
      <c r="O673" s="44"/>
      <c r="P673" s="12"/>
      <c r="Q673" s="12"/>
      <c r="R673" s="12"/>
      <c r="S673" s="44"/>
      <c r="T673" s="12"/>
      <c r="U673" s="12"/>
    </row>
    <row r="674" spans="6:21" x14ac:dyDescent="0.2">
      <c r="F674" s="163">
        <f t="shared" si="140"/>
        <v>31.500000000000313</v>
      </c>
      <c r="G674" s="46">
        <f t="shared" si="136"/>
        <v>1.1784225938810122E-12</v>
      </c>
      <c r="H674" s="46">
        <f t="shared" si="141"/>
        <v>-0.74332081551187479</v>
      </c>
      <c r="I674" s="46">
        <f t="shared" si="142"/>
        <v>-0.7433208155106964</v>
      </c>
      <c r="J674" s="46">
        <f t="shared" si="137"/>
        <v>-7.106251320481824E-2</v>
      </c>
      <c r="K674" s="46">
        <f t="shared" si="138"/>
        <v>-0.81438332871551466</v>
      </c>
      <c r="L674" s="46">
        <f t="shared" si="139"/>
        <v>-0.19794807388363286</v>
      </c>
      <c r="M674" s="46">
        <f t="shared" si="143"/>
        <v>-1.0123314025991474</v>
      </c>
      <c r="O674" s="44"/>
      <c r="P674" s="12"/>
      <c r="Q674" s="12"/>
      <c r="R674" s="12"/>
      <c r="S674" s="44"/>
      <c r="T674" s="12"/>
      <c r="U674" s="12"/>
    </row>
    <row r="675" spans="6:21" x14ac:dyDescent="0.2">
      <c r="F675" s="163">
        <f t="shared" si="140"/>
        <v>31.550000000000313</v>
      </c>
      <c r="G675" s="46">
        <f t="shared" si="136"/>
        <v>0.17633557568868924</v>
      </c>
      <c r="H675" s="46">
        <f t="shared" si="141"/>
        <v>-0.22893099748264079</v>
      </c>
      <c r="I675" s="46">
        <f t="shared" si="142"/>
        <v>-5.2595421793951547E-2</v>
      </c>
      <c r="J675" s="46">
        <f t="shared" si="137"/>
        <v>-8.9364741199382883E-2</v>
      </c>
      <c r="K675" s="46">
        <f t="shared" si="138"/>
        <v>-0.14196016299333442</v>
      </c>
      <c r="L675" s="46">
        <f t="shared" si="139"/>
        <v>-0.1478251461131834</v>
      </c>
      <c r="M675" s="46">
        <f t="shared" si="143"/>
        <v>-0.28978530910651784</v>
      </c>
      <c r="O675" s="44"/>
      <c r="P675" s="12"/>
      <c r="Q675" s="12"/>
      <c r="R675" s="12"/>
      <c r="S675" s="44"/>
      <c r="T675" s="12"/>
      <c r="U675" s="12"/>
    </row>
    <row r="676" spans="6:21" x14ac:dyDescent="0.2">
      <c r="F676" s="163">
        <f t="shared" si="140"/>
        <v>31.600000000000314</v>
      </c>
      <c r="G676" s="46">
        <f t="shared" si="136"/>
        <v>0.28531695488891085</v>
      </c>
      <c r="H676" s="46">
        <f t="shared" si="141"/>
        <v>0.36726084196926306</v>
      </c>
      <c r="I676" s="46">
        <f t="shared" si="142"/>
        <v>0.65257779685817385</v>
      </c>
      <c r="J676" s="46">
        <f t="shared" si="137"/>
        <v>-9.8871625208870328E-2</v>
      </c>
      <c r="K676" s="46">
        <f t="shared" si="138"/>
        <v>0.55370617164930347</v>
      </c>
      <c r="L676" s="46">
        <f t="shared" si="139"/>
        <v>-4.6785402334436871E-2</v>
      </c>
      <c r="M676" s="46">
        <f t="shared" si="143"/>
        <v>0.50692076931486674</v>
      </c>
      <c r="O676" s="44"/>
      <c r="P676" s="12"/>
      <c r="Q676" s="12"/>
      <c r="R676" s="12"/>
      <c r="S676" s="44"/>
      <c r="T676" s="12"/>
      <c r="U676" s="12"/>
    </row>
    <row r="677" spans="6:21" x14ac:dyDescent="0.2">
      <c r="F677" s="163">
        <f t="shared" si="140"/>
        <v>31.650000000000315</v>
      </c>
      <c r="G677" s="46">
        <f t="shared" si="136"/>
        <v>0.28531695488817826</v>
      </c>
      <c r="H677" s="46">
        <f t="shared" si="141"/>
        <v>0.83222239983918311</v>
      </c>
      <c r="I677" s="46">
        <f t="shared" si="142"/>
        <v>1.1175393547273613</v>
      </c>
      <c r="J677" s="46">
        <f t="shared" si="137"/>
        <v>-9.8647490671173815E-2</v>
      </c>
      <c r="K677" s="46">
        <f t="shared" si="138"/>
        <v>1.0188918640561875</v>
      </c>
      <c r="L677" s="46">
        <f t="shared" si="139"/>
        <v>7.0369080953588944E-2</v>
      </c>
      <c r="M677" s="46">
        <f t="shared" si="143"/>
        <v>1.0892609450097763</v>
      </c>
      <c r="O677" s="44"/>
      <c r="P677" s="12"/>
      <c r="Q677" s="12"/>
      <c r="R677" s="12"/>
      <c r="S677" s="44"/>
      <c r="T677" s="12"/>
      <c r="U677" s="12"/>
    </row>
    <row r="678" spans="6:21" x14ac:dyDescent="0.2">
      <c r="F678" s="163">
        <f t="shared" si="140"/>
        <v>31.700000000000315</v>
      </c>
      <c r="G678" s="46">
        <f t="shared" si="136"/>
        <v>0.17633557568678512</v>
      </c>
      <c r="H678" s="46">
        <f t="shared" si="141"/>
        <v>0.99981280514045823</v>
      </c>
      <c r="I678" s="46">
        <f t="shared" si="142"/>
        <v>1.1761483808272433</v>
      </c>
      <c r="J678" s="46">
        <f t="shared" si="137"/>
        <v>-8.8714397073417744E-2</v>
      </c>
      <c r="K678" s="46">
        <f t="shared" si="138"/>
        <v>1.0874339837538256</v>
      </c>
      <c r="L678" s="46">
        <f t="shared" si="139"/>
        <v>0.16328567480403633</v>
      </c>
      <c r="M678" s="46">
        <f t="shared" si="143"/>
        <v>1.2507196585578619</v>
      </c>
      <c r="O678" s="44"/>
      <c r="P678" s="12"/>
      <c r="Q678" s="12"/>
      <c r="R678" s="12"/>
      <c r="S678" s="44"/>
      <c r="T678" s="12"/>
      <c r="U678" s="12"/>
    </row>
    <row r="679" spans="6:21" x14ac:dyDescent="0.2">
      <c r="F679" s="163">
        <f t="shared" si="140"/>
        <v>31.750000000000316</v>
      </c>
      <c r="G679" s="46">
        <f t="shared" si="136"/>
        <v>-1.1922414227746868E-12</v>
      </c>
      <c r="H679" s="46">
        <f t="shared" si="141"/>
        <v>0.81014836332996865</v>
      </c>
      <c r="I679" s="46">
        <f t="shared" si="142"/>
        <v>0.81014836332877638</v>
      </c>
      <c r="J679" s="46">
        <f t="shared" si="137"/>
        <v>-7.0049966840910652E-2</v>
      </c>
      <c r="K679" s="46">
        <f t="shared" si="138"/>
        <v>0.74009839648786568</v>
      </c>
      <c r="L679" s="46">
        <f t="shared" si="139"/>
        <v>0.19996023623043269</v>
      </c>
      <c r="M679" s="46">
        <f t="shared" si="143"/>
        <v>0.94005863271829848</v>
      </c>
      <c r="O679" s="44"/>
      <c r="P679" s="12"/>
      <c r="Q679" s="12"/>
      <c r="R679" s="12"/>
      <c r="S679" s="44"/>
      <c r="T679" s="12"/>
      <c r="U679" s="12"/>
    </row>
    <row r="680" spans="6:21" x14ac:dyDescent="0.2">
      <c r="F680" s="163">
        <f t="shared" si="140"/>
        <v>31.800000000000317</v>
      </c>
      <c r="G680" s="46">
        <f t="shared" si="136"/>
        <v>-0.17633557568870042</v>
      </c>
      <c r="H680" s="46">
        <f t="shared" si="141"/>
        <v>0.33100030199471381</v>
      </c>
      <c r="I680" s="46">
        <f t="shared" si="142"/>
        <v>0.15466472630601338</v>
      </c>
      <c r="J680" s="46">
        <f t="shared" si="137"/>
        <v>-4.4491167014309059E-2</v>
      </c>
      <c r="K680" s="46">
        <f t="shared" si="138"/>
        <v>0.11017355929170433</v>
      </c>
      <c r="L680" s="46">
        <f t="shared" si="139"/>
        <v>0.16776059847744756</v>
      </c>
      <c r="M680" s="46">
        <f t="shared" si="143"/>
        <v>0.27793415776915192</v>
      </c>
      <c r="O680" s="44"/>
      <c r="P680" s="12"/>
      <c r="Q680" s="12"/>
      <c r="R680" s="12"/>
      <c r="S680" s="44"/>
      <c r="T680" s="12"/>
      <c r="U680" s="12"/>
    </row>
    <row r="681" spans="6:21" x14ac:dyDescent="0.2">
      <c r="F681" s="163">
        <f t="shared" si="140"/>
        <v>31.850000000000318</v>
      </c>
      <c r="G681" s="46">
        <f t="shared" si="136"/>
        <v>-0.28531695488891518</v>
      </c>
      <c r="H681" s="46">
        <f t="shared" si="141"/>
        <v>-0.26642136183400628</v>
      </c>
      <c r="I681" s="46">
        <f t="shared" si="142"/>
        <v>-0.55173831672292151</v>
      </c>
      <c r="J681" s="46">
        <f t="shared" si="137"/>
        <v>-1.4553513593589397E-2</v>
      </c>
      <c r="K681" s="46">
        <f t="shared" si="138"/>
        <v>-0.56629183031651087</v>
      </c>
      <c r="L681" s="46">
        <f t="shared" si="139"/>
        <v>7.7777587930919753E-2</v>
      </c>
      <c r="M681" s="46">
        <f t="shared" si="143"/>
        <v>-0.48851424238559116</v>
      </c>
      <c r="O681" s="44"/>
      <c r="P681" s="12"/>
      <c r="Q681" s="12"/>
      <c r="R681" s="12"/>
      <c r="S681" s="44"/>
      <c r="T681" s="12"/>
      <c r="U681" s="12"/>
    </row>
    <row r="682" spans="6:21" x14ac:dyDescent="0.2">
      <c r="F682" s="163">
        <f t="shared" si="140"/>
        <v>31.900000000000318</v>
      </c>
      <c r="G682" s="46">
        <f t="shared" si="136"/>
        <v>-0.28531695488817926</v>
      </c>
      <c r="H682" s="46">
        <f t="shared" si="141"/>
        <v>-0.76864488217035543</v>
      </c>
      <c r="I682" s="46">
        <f t="shared" si="142"/>
        <v>-1.0539618370585346</v>
      </c>
      <c r="J682" s="46">
        <f t="shared" si="137"/>
        <v>1.6816507408895759E-2</v>
      </c>
      <c r="K682" s="46">
        <f t="shared" si="138"/>
        <v>-1.0371453296496389</v>
      </c>
      <c r="L682" s="46">
        <f t="shared" si="139"/>
        <v>-3.8995094321500667E-2</v>
      </c>
      <c r="M682" s="46">
        <f t="shared" si="143"/>
        <v>-1.0761404239711396</v>
      </c>
      <c r="O682" s="44"/>
      <c r="P682" s="12"/>
      <c r="Q682" s="12"/>
      <c r="R682" s="12"/>
      <c r="S682" s="44"/>
      <c r="T682" s="12"/>
      <c r="U682" s="12"/>
    </row>
    <row r="683" spans="6:21" x14ac:dyDescent="0.2">
      <c r="F683" s="163">
        <f t="shared" si="140"/>
        <v>31.950000000000319</v>
      </c>
      <c r="G683" s="46">
        <f t="shared" si="136"/>
        <v>-0.17633557568677397</v>
      </c>
      <c r="H683" s="46">
        <f t="shared" si="141"/>
        <v>-0.99621487891589211</v>
      </c>
      <c r="I683" s="46">
        <f t="shared" si="142"/>
        <v>-1.1725504546026662</v>
      </c>
      <c r="J683" s="46">
        <f t="shared" si="137"/>
        <v>4.653143530303093E-2</v>
      </c>
      <c r="K683" s="46">
        <f t="shared" si="138"/>
        <v>-1.1260190192996353</v>
      </c>
      <c r="L683" s="46">
        <f t="shared" si="139"/>
        <v>-0.14233632668193974</v>
      </c>
      <c r="M683" s="46">
        <f t="shared" si="143"/>
        <v>-1.2683553459815751</v>
      </c>
      <c r="O683" s="44"/>
      <c r="P683" s="12"/>
      <c r="Q683" s="12"/>
      <c r="R683" s="12"/>
      <c r="S683" s="44"/>
      <c r="T683" s="12"/>
      <c r="U683" s="12"/>
    </row>
    <row r="684" spans="6:21" x14ac:dyDescent="0.2">
      <c r="F684" s="163">
        <f t="shared" si="140"/>
        <v>32.00000000000032</v>
      </c>
      <c r="G684" s="46">
        <f t="shared" ref="G684:G747" si="144">$J$41*SIN($J$40*F684+$J$42)</f>
        <v>1.2060602516683617E-12</v>
      </c>
      <c r="H684" s="46">
        <f t="shared" si="141"/>
        <v>-0.86781564579391179</v>
      </c>
      <c r="I684" s="46">
        <f t="shared" si="142"/>
        <v>-0.86781564579270576</v>
      </c>
      <c r="J684" s="46">
        <f t="shared" ref="J684:J747" si="145">$M$41*SIN($M$40*F684+$M$42)</f>
        <v>7.1666704887672447E-2</v>
      </c>
      <c r="K684" s="46">
        <f t="shared" ref="K684:K747" si="146">I684+J684</f>
        <v>-0.7961489409050333</v>
      </c>
      <c r="L684" s="46">
        <f t="shared" ref="L684:L747" si="147">$P$41*SIN($P$40*F684+$P$42)</f>
        <v>-0.19665130912809003</v>
      </c>
      <c r="M684" s="46">
        <f t="shared" si="143"/>
        <v>-0.99280025003312322</v>
      </c>
      <c r="O684" s="44"/>
      <c r="P684" s="12"/>
      <c r="Q684" s="12"/>
      <c r="R684" s="12"/>
      <c r="S684" s="44"/>
      <c r="T684" s="12"/>
      <c r="U684" s="12"/>
    </row>
    <row r="685" spans="6:21" x14ac:dyDescent="0.2">
      <c r="F685" s="163">
        <f t="shared" ref="F685:F748" si="148">F684+$G$38</f>
        <v>32.050000000000317</v>
      </c>
      <c r="G685" s="46">
        <f t="shared" si="144"/>
        <v>0.17633557568869782</v>
      </c>
      <c r="H685" s="46">
        <f t="shared" ref="H685:H748" si="149">$G$41*SIN($G$40*F685+$G$42)</f>
        <v>-0.42932701967228959</v>
      </c>
      <c r="I685" s="46">
        <f t="shared" ref="I685:I748" si="150">G685+H685</f>
        <v>-0.25299144398359175</v>
      </c>
      <c r="J685" s="46">
        <f t="shared" si="145"/>
        <v>8.974848432279485E-2</v>
      </c>
      <c r="K685" s="46">
        <f t="shared" si="146"/>
        <v>-0.16324295966079688</v>
      </c>
      <c r="L685" s="46">
        <f t="shared" si="147"/>
        <v>-0.18323181751528272</v>
      </c>
      <c r="M685" s="46">
        <f t="shared" si="143"/>
        <v>-0.34647477717607961</v>
      </c>
      <c r="O685" s="44"/>
      <c r="P685" s="12"/>
      <c r="Q685" s="12"/>
      <c r="R685" s="12"/>
      <c r="S685" s="44"/>
      <c r="T685" s="12"/>
      <c r="U685" s="12"/>
    </row>
    <row r="686" spans="6:21" x14ac:dyDescent="0.2">
      <c r="F686" s="163">
        <f t="shared" si="148"/>
        <v>32.100000000000314</v>
      </c>
      <c r="G686" s="46">
        <f t="shared" si="144"/>
        <v>0.28531695488890885</v>
      </c>
      <c r="H686" s="46">
        <f t="shared" si="149"/>
        <v>0.16256948238902547</v>
      </c>
      <c r="I686" s="46">
        <f t="shared" si="150"/>
        <v>0.44788643727793431</v>
      </c>
      <c r="J686" s="46">
        <f t="shared" si="145"/>
        <v>9.8997151490552882E-2</v>
      </c>
      <c r="K686" s="46">
        <f t="shared" si="146"/>
        <v>0.54688358876848719</v>
      </c>
      <c r="L686" s="46">
        <f t="shared" si="147"/>
        <v>-0.10670005451566733</v>
      </c>
      <c r="M686" s="46">
        <f t="shared" ref="M686:M749" si="151">I686+L686+J686</f>
        <v>0.44018353425281986</v>
      </c>
      <c r="O686" s="44"/>
      <c r="P686" s="12"/>
      <c r="Q686" s="12"/>
      <c r="R686" s="12"/>
      <c r="S686" s="44"/>
      <c r="T686" s="12"/>
      <c r="U686" s="12"/>
    </row>
    <row r="687" spans="6:21" x14ac:dyDescent="0.2">
      <c r="F687" s="163">
        <f t="shared" si="148"/>
        <v>32.150000000000311</v>
      </c>
      <c r="G687" s="46">
        <f t="shared" si="144"/>
        <v>0.28531695488818559</v>
      </c>
      <c r="H687" s="46">
        <f t="shared" si="149"/>
        <v>0.69637637479814729</v>
      </c>
      <c r="I687" s="46">
        <f t="shared" si="150"/>
        <v>0.98169332968633283</v>
      </c>
      <c r="J687" s="46">
        <f t="shared" si="145"/>
        <v>9.8502445721557808E-2</v>
      </c>
      <c r="K687" s="46">
        <f t="shared" si="146"/>
        <v>1.0801957754078906</v>
      </c>
      <c r="L687" s="46">
        <f t="shared" si="147"/>
        <v>6.5834194525980598E-3</v>
      </c>
      <c r="M687" s="46">
        <f t="shared" si="151"/>
        <v>1.0867791948604888</v>
      </c>
      <c r="O687" s="44"/>
      <c r="P687" s="12"/>
      <c r="Q687" s="12"/>
      <c r="R687" s="12"/>
      <c r="S687" s="44"/>
      <c r="T687" s="12"/>
      <c r="U687" s="12"/>
    </row>
    <row r="688" spans="6:21" x14ac:dyDescent="0.2">
      <c r="F688" s="163">
        <f t="shared" si="148"/>
        <v>32.200000000000308</v>
      </c>
      <c r="G688" s="46">
        <f t="shared" si="144"/>
        <v>0.17633557568680419</v>
      </c>
      <c r="H688" s="46">
        <f t="shared" si="149"/>
        <v>0.98135285212192147</v>
      </c>
      <c r="I688" s="46">
        <f t="shared" si="150"/>
        <v>1.1576884278087256</v>
      </c>
      <c r="J688" s="46">
        <f t="shared" si="145"/>
        <v>8.8313056323822095E-2</v>
      </c>
      <c r="K688" s="46">
        <f t="shared" si="146"/>
        <v>1.2460014841325477</v>
      </c>
      <c r="L688" s="46">
        <f t="shared" si="147"/>
        <v>0.11759930386801372</v>
      </c>
      <c r="M688" s="46">
        <f t="shared" si="151"/>
        <v>1.3636007880005614</v>
      </c>
      <c r="O688" s="44"/>
      <c r="P688" s="12"/>
      <c r="Q688" s="12"/>
      <c r="R688" s="12"/>
      <c r="S688" s="44"/>
      <c r="T688" s="12"/>
      <c r="U688" s="12"/>
    </row>
    <row r="689" spans="6:21" x14ac:dyDescent="0.2">
      <c r="F689" s="163">
        <f t="shared" si="148"/>
        <v>32.250000000000306</v>
      </c>
      <c r="G689" s="46">
        <f t="shared" si="144"/>
        <v>-1.1516669779290667E-12</v>
      </c>
      <c r="H689" s="46">
        <f t="shared" si="149"/>
        <v>0.91567062479129135</v>
      </c>
      <c r="I689" s="46">
        <f t="shared" si="150"/>
        <v>0.91567062479013972</v>
      </c>
      <c r="J689" s="46">
        <f t="shared" si="145"/>
        <v>6.9431830545022527E-2</v>
      </c>
      <c r="K689" s="46">
        <f t="shared" si="146"/>
        <v>0.98510245533516227</v>
      </c>
      <c r="L689" s="46">
        <f t="shared" si="147"/>
        <v>0.18810934556864678</v>
      </c>
      <c r="M689" s="46">
        <f t="shared" si="151"/>
        <v>1.1732118009038091</v>
      </c>
      <c r="O689" s="44"/>
      <c r="P689" s="12"/>
      <c r="Q689" s="12"/>
      <c r="R689" s="12"/>
      <c r="S689" s="44"/>
      <c r="T689" s="12"/>
      <c r="U689" s="12"/>
    </row>
    <row r="690" spans="6:21" x14ac:dyDescent="0.2">
      <c r="F690" s="163">
        <f t="shared" si="148"/>
        <v>32.300000000000303</v>
      </c>
      <c r="G690" s="46">
        <f t="shared" si="144"/>
        <v>-0.17633557568866759</v>
      </c>
      <c r="H690" s="46">
        <f t="shared" si="149"/>
        <v>0.52279938029407957</v>
      </c>
      <c r="I690" s="46">
        <f t="shared" si="150"/>
        <v>0.34646380460541198</v>
      </c>
      <c r="J690" s="46">
        <f t="shared" si="145"/>
        <v>4.3717072603973922E-2</v>
      </c>
      <c r="K690" s="46">
        <f t="shared" si="146"/>
        <v>0.39018087720938588</v>
      </c>
      <c r="L690" s="46">
        <f t="shared" si="147"/>
        <v>0.19382710267092895</v>
      </c>
      <c r="M690" s="46">
        <f t="shared" si="151"/>
        <v>0.58400797988031483</v>
      </c>
      <c r="O690" s="44"/>
      <c r="P690" s="12"/>
      <c r="Q690" s="12"/>
      <c r="R690" s="12"/>
      <c r="S690" s="44"/>
      <c r="T690" s="12"/>
      <c r="U690" s="12"/>
    </row>
    <row r="691" spans="6:21" x14ac:dyDescent="0.2">
      <c r="F691" s="163">
        <f t="shared" si="148"/>
        <v>32.3500000000003</v>
      </c>
      <c r="G691" s="46">
        <f t="shared" si="144"/>
        <v>-0.28531695488889208</v>
      </c>
      <c r="H691" s="46">
        <f t="shared" si="149"/>
        <v>-5.6879446299317064E-2</v>
      </c>
      <c r="I691" s="46">
        <f t="shared" si="150"/>
        <v>-0.34219640118820915</v>
      </c>
      <c r="J691" s="46">
        <f t="shared" si="145"/>
        <v>1.3699648013731087E-2</v>
      </c>
      <c r="K691" s="46">
        <f t="shared" si="146"/>
        <v>-0.32849675317447807</v>
      </c>
      <c r="L691" s="46">
        <f t="shared" si="147"/>
        <v>0.13278315390918408</v>
      </c>
      <c r="M691" s="46">
        <f t="shared" si="151"/>
        <v>-0.195713599265294</v>
      </c>
      <c r="O691" s="44"/>
      <c r="P691" s="12"/>
      <c r="Q691" s="12"/>
      <c r="R691" s="12"/>
      <c r="S691" s="44"/>
      <c r="T691" s="12"/>
      <c r="U691" s="12"/>
    </row>
    <row r="692" spans="6:21" x14ac:dyDescent="0.2">
      <c r="F692" s="163">
        <f t="shared" si="148"/>
        <v>32.400000000000297</v>
      </c>
      <c r="G692" s="46">
        <f t="shared" si="144"/>
        <v>-0.28531695488820236</v>
      </c>
      <c r="H692" s="46">
        <f t="shared" si="149"/>
        <v>-0.61623401040374448</v>
      </c>
      <c r="I692" s="46">
        <f t="shared" si="150"/>
        <v>-0.90155096529194689</v>
      </c>
      <c r="J692" s="46">
        <f t="shared" si="145"/>
        <v>-1.766610607579808E-2</v>
      </c>
      <c r="K692" s="46">
        <f t="shared" si="146"/>
        <v>-0.919217071367745</v>
      </c>
      <c r="L692" s="46">
        <f t="shared" si="147"/>
        <v>2.6003445066274125E-2</v>
      </c>
      <c r="M692" s="46">
        <f t="shared" si="151"/>
        <v>-0.89321362630147083</v>
      </c>
      <c r="O692" s="44"/>
      <c r="P692" s="12"/>
      <c r="Q692" s="12"/>
      <c r="R692" s="12"/>
      <c r="S692" s="44"/>
      <c r="T692" s="12"/>
      <c r="U692" s="12"/>
    </row>
    <row r="693" spans="6:21" x14ac:dyDescent="0.2">
      <c r="F693" s="163">
        <f t="shared" si="148"/>
        <v>32.450000000000294</v>
      </c>
      <c r="G693" s="46">
        <f t="shared" si="144"/>
        <v>-0.17633557568684818</v>
      </c>
      <c r="H693" s="46">
        <f t="shared" si="149"/>
        <v>-0.9553947681877426</v>
      </c>
      <c r="I693" s="46">
        <f t="shared" si="150"/>
        <v>-1.1317303438745907</v>
      </c>
      <c r="J693" s="46">
        <f t="shared" si="145"/>
        <v>-4.7293148927224943E-2</v>
      </c>
      <c r="K693" s="46">
        <f t="shared" si="146"/>
        <v>-1.1790234928018157</v>
      </c>
      <c r="L693" s="46">
        <f t="shared" si="147"/>
        <v>-8.9732876794329716E-2</v>
      </c>
      <c r="M693" s="46">
        <f t="shared" si="151"/>
        <v>-1.2687563695961455</v>
      </c>
      <c r="O693" s="44"/>
      <c r="P693" s="12"/>
      <c r="Q693" s="12"/>
      <c r="R693" s="12"/>
      <c r="S693" s="44"/>
      <c r="T693" s="12"/>
      <c r="U693" s="12"/>
    </row>
    <row r="694" spans="6:21" x14ac:dyDescent="0.2">
      <c r="F694" s="163">
        <f t="shared" si="148"/>
        <v>32.500000000000291</v>
      </c>
      <c r="G694" s="46">
        <f t="shared" si="144"/>
        <v>1.0972737041897717E-12</v>
      </c>
      <c r="H694" s="46">
        <f t="shared" si="149"/>
        <v>-0.95317220892939547</v>
      </c>
      <c r="I694" s="46">
        <f t="shared" si="150"/>
        <v>-0.95317220892829824</v>
      </c>
      <c r="J694" s="46">
        <f t="shared" si="145"/>
        <v>-7.2265565050373362E-2</v>
      </c>
      <c r="K694" s="46">
        <f t="shared" si="146"/>
        <v>-1.0254377739786715</v>
      </c>
      <c r="L694" s="46">
        <f t="shared" si="147"/>
        <v>-0.17456165350606553</v>
      </c>
      <c r="M694" s="46">
        <f t="shared" si="151"/>
        <v>-1.1999994274847372</v>
      </c>
      <c r="O694" s="44"/>
      <c r="P694" s="12"/>
      <c r="Q694" s="12"/>
      <c r="R694" s="12"/>
      <c r="S694" s="44"/>
      <c r="T694" s="12"/>
      <c r="U694" s="12"/>
    </row>
    <row r="695" spans="6:21" x14ac:dyDescent="0.2">
      <c r="F695" s="163">
        <f t="shared" si="148"/>
        <v>32.550000000000288</v>
      </c>
      <c r="G695" s="46">
        <f t="shared" si="144"/>
        <v>0.1763355756886236</v>
      </c>
      <c r="H695" s="46">
        <f t="shared" si="149"/>
        <v>-0.61036050136108988</v>
      </c>
      <c r="I695" s="46">
        <f t="shared" si="150"/>
        <v>-0.43402492567246631</v>
      </c>
      <c r="J695" s="46">
        <f t="shared" si="145"/>
        <v>-9.0125550763459211E-2</v>
      </c>
      <c r="K695" s="46">
        <f t="shared" si="146"/>
        <v>-0.52415047643592549</v>
      </c>
      <c r="L695" s="46">
        <f t="shared" si="147"/>
        <v>-0.19926450558745773</v>
      </c>
      <c r="M695" s="46">
        <f t="shared" si="151"/>
        <v>-0.72341498202338317</v>
      </c>
      <c r="O695" s="44"/>
      <c r="P695" s="12"/>
      <c r="Q695" s="12"/>
      <c r="R695" s="12"/>
      <c r="S695" s="44"/>
      <c r="T695" s="12"/>
      <c r="U695" s="12"/>
    </row>
    <row r="696" spans="6:21" x14ac:dyDescent="0.2">
      <c r="F696" s="163">
        <f t="shared" si="148"/>
        <v>32.600000000000286</v>
      </c>
      <c r="G696" s="46">
        <f t="shared" si="144"/>
        <v>0.28531695488887526</v>
      </c>
      <c r="H696" s="46">
        <f t="shared" si="149"/>
        <v>-4.9453719919249635E-2</v>
      </c>
      <c r="I696" s="46">
        <f t="shared" si="150"/>
        <v>0.23586323496962563</v>
      </c>
      <c r="J696" s="46">
        <f t="shared" si="145"/>
        <v>-9.9115313050950282E-2</v>
      </c>
      <c r="K696" s="46">
        <f t="shared" si="146"/>
        <v>0.13674792191867535</v>
      </c>
      <c r="L696" s="46">
        <f t="shared" si="147"/>
        <v>-0.15533279558825036</v>
      </c>
      <c r="M696" s="46">
        <f t="shared" si="151"/>
        <v>-1.8584873669575008E-2</v>
      </c>
      <c r="O696" s="44"/>
      <c r="P696" s="12"/>
      <c r="Q696" s="12"/>
      <c r="R696" s="12"/>
      <c r="S696" s="44"/>
      <c r="T696" s="12"/>
      <c r="U696" s="12"/>
    </row>
    <row r="697" spans="6:21" x14ac:dyDescent="0.2">
      <c r="F697" s="163">
        <f t="shared" si="148"/>
        <v>32.650000000000283</v>
      </c>
      <c r="G697" s="46">
        <f t="shared" si="144"/>
        <v>0.28531695488821918</v>
      </c>
      <c r="H697" s="46">
        <f t="shared" si="149"/>
        <v>0.52912395057099371</v>
      </c>
      <c r="I697" s="46">
        <f t="shared" si="150"/>
        <v>0.81444090545921288</v>
      </c>
      <c r="J697" s="46">
        <f t="shared" si="145"/>
        <v>-9.8350072853439552E-2</v>
      </c>
      <c r="K697" s="46">
        <f t="shared" si="146"/>
        <v>0.71609083260577333</v>
      </c>
      <c r="L697" s="46">
        <f t="shared" si="147"/>
        <v>-5.7898338722377402E-2</v>
      </c>
      <c r="M697" s="46">
        <f t="shared" si="151"/>
        <v>0.65819249388339596</v>
      </c>
      <c r="O697" s="44"/>
      <c r="P697" s="12"/>
      <c r="Q697" s="12"/>
      <c r="R697" s="12"/>
      <c r="S697" s="44"/>
      <c r="T697" s="12"/>
      <c r="U697" s="12"/>
    </row>
    <row r="698" spans="6:21" x14ac:dyDescent="0.2">
      <c r="F698" s="163">
        <f t="shared" si="148"/>
        <v>32.70000000000028</v>
      </c>
      <c r="G698" s="46">
        <f t="shared" si="144"/>
        <v>0.17633557568689218</v>
      </c>
      <c r="H698" s="46">
        <f t="shared" si="149"/>
        <v>0.91863413253493875</v>
      </c>
      <c r="I698" s="46">
        <f t="shared" si="150"/>
        <v>1.0949697082218308</v>
      </c>
      <c r="J698" s="46">
        <f t="shared" si="145"/>
        <v>-8.7905145677669216E-2</v>
      </c>
      <c r="K698" s="46">
        <f t="shared" si="146"/>
        <v>1.0070645625441617</v>
      </c>
      <c r="L698" s="46">
        <f t="shared" si="147"/>
        <v>5.9478591649691784E-2</v>
      </c>
      <c r="M698" s="46">
        <f t="shared" si="151"/>
        <v>1.0665431541938535</v>
      </c>
      <c r="O698" s="44"/>
      <c r="P698" s="12"/>
      <c r="Q698" s="12"/>
      <c r="R698" s="12"/>
      <c r="S698" s="44"/>
      <c r="T698" s="12"/>
      <c r="U698" s="12"/>
    </row>
    <row r="699" spans="6:21" x14ac:dyDescent="0.2">
      <c r="F699" s="163">
        <f t="shared" si="148"/>
        <v>32.750000000000277</v>
      </c>
      <c r="G699" s="46">
        <f t="shared" si="144"/>
        <v>-1.0428804304504768E-12</v>
      </c>
      <c r="H699" s="46">
        <f t="shared" si="149"/>
        <v>0.97989637160094023</v>
      </c>
      <c r="I699" s="46">
        <f t="shared" si="150"/>
        <v>0.9798963715998974</v>
      </c>
      <c r="J699" s="46">
        <f t="shared" si="145"/>
        <v>-6.8808528988601361E-2</v>
      </c>
      <c r="K699" s="46">
        <f t="shared" si="146"/>
        <v>0.91108784261129605</v>
      </c>
      <c r="L699" s="46">
        <f t="shared" si="147"/>
        <v>0.15636874702381398</v>
      </c>
      <c r="M699" s="46">
        <f t="shared" si="151"/>
        <v>1.06745658963511</v>
      </c>
      <c r="O699" s="44"/>
      <c r="P699" s="12"/>
      <c r="Q699" s="12"/>
      <c r="R699" s="12"/>
      <c r="S699" s="44"/>
      <c r="T699" s="12"/>
      <c r="U699" s="12"/>
    </row>
    <row r="700" spans="6:21" x14ac:dyDescent="0.2">
      <c r="F700" s="163">
        <f t="shared" si="148"/>
        <v>32.800000000000274</v>
      </c>
      <c r="G700" s="46">
        <f t="shared" si="144"/>
        <v>-0.1763355756885796</v>
      </c>
      <c r="H700" s="46">
        <f t="shared" si="149"/>
        <v>0.69102033816058628</v>
      </c>
      <c r="I700" s="46">
        <f t="shared" si="150"/>
        <v>0.51468476247200667</v>
      </c>
      <c r="J700" s="46">
        <f t="shared" si="145"/>
        <v>-4.2939725937895537E-2</v>
      </c>
      <c r="K700" s="46">
        <f t="shared" si="146"/>
        <v>0.47174503653411115</v>
      </c>
      <c r="L700" s="46">
        <f t="shared" si="147"/>
        <v>0.19939933296066326</v>
      </c>
      <c r="M700" s="46">
        <f t="shared" si="151"/>
        <v>0.67114436949477441</v>
      </c>
      <c r="O700" s="44"/>
      <c r="P700" s="12"/>
      <c r="Q700" s="12"/>
      <c r="R700" s="12"/>
      <c r="S700" s="44"/>
      <c r="T700" s="12"/>
      <c r="U700" s="12"/>
    </row>
    <row r="701" spans="6:21" x14ac:dyDescent="0.2">
      <c r="F701" s="163">
        <f t="shared" si="148"/>
        <v>32.850000000000271</v>
      </c>
      <c r="G701" s="46">
        <f t="shared" si="144"/>
        <v>-0.28531695488885844</v>
      </c>
      <c r="H701" s="46">
        <f t="shared" si="149"/>
        <v>0.15522771794384999</v>
      </c>
      <c r="I701" s="46">
        <f t="shared" si="150"/>
        <v>-0.13008923694500846</v>
      </c>
      <c r="J701" s="46">
        <f t="shared" si="145"/>
        <v>-1.2844763272336426E-2</v>
      </c>
      <c r="K701" s="46">
        <f t="shared" si="146"/>
        <v>-0.14293400021734487</v>
      </c>
      <c r="L701" s="46">
        <f t="shared" si="147"/>
        <v>0.17374891694700659</v>
      </c>
      <c r="M701" s="46">
        <f t="shared" si="151"/>
        <v>3.0814916729661704E-2</v>
      </c>
      <c r="O701" s="44"/>
      <c r="P701" s="12"/>
      <c r="Q701" s="12"/>
      <c r="R701" s="12"/>
      <c r="S701" s="44"/>
      <c r="T701" s="12"/>
      <c r="U701" s="12"/>
    </row>
    <row r="702" spans="6:21" x14ac:dyDescent="0.2">
      <c r="F702" s="163">
        <f t="shared" si="148"/>
        <v>32.900000000000269</v>
      </c>
      <c r="G702" s="46">
        <f t="shared" si="144"/>
        <v>-0.285316954888236</v>
      </c>
      <c r="H702" s="46">
        <f t="shared" si="149"/>
        <v>-0.43603113990902437</v>
      </c>
      <c r="I702" s="46">
        <f t="shared" si="150"/>
        <v>-0.72134809479726036</v>
      </c>
      <c r="J702" s="46">
        <f t="shared" si="145"/>
        <v>1.8514390503391639E-2</v>
      </c>
      <c r="K702" s="46">
        <f t="shared" si="146"/>
        <v>-0.70283370429386871</v>
      </c>
      <c r="L702" s="46">
        <f t="shared" si="147"/>
        <v>8.8252514858312259E-2</v>
      </c>
      <c r="M702" s="46">
        <f t="shared" si="151"/>
        <v>-0.61458118943555651</v>
      </c>
      <c r="O702" s="44"/>
      <c r="P702" s="12"/>
      <c r="Q702" s="12"/>
      <c r="R702" s="12"/>
      <c r="S702" s="44"/>
      <c r="T702" s="12"/>
      <c r="U702" s="12"/>
    </row>
    <row r="703" spans="6:21" x14ac:dyDescent="0.2">
      <c r="F703" s="163">
        <f t="shared" si="148"/>
        <v>32.950000000000266</v>
      </c>
      <c r="G703" s="46">
        <f t="shared" si="144"/>
        <v>-0.17633557568693617</v>
      </c>
      <c r="H703" s="46">
        <f t="shared" si="149"/>
        <v>-0.87148659394142336</v>
      </c>
      <c r="I703" s="46">
        <f t="shared" si="150"/>
        <v>-1.0478221696283596</v>
      </c>
      <c r="J703" s="46">
        <f t="shared" si="145"/>
        <v>4.805134425967611E-2</v>
      </c>
      <c r="K703" s="46">
        <f t="shared" si="146"/>
        <v>-0.99977082536868345</v>
      </c>
      <c r="L703" s="46">
        <f t="shared" si="147"/>
        <v>-2.7641537288312753E-2</v>
      </c>
      <c r="M703" s="46">
        <f t="shared" si="151"/>
        <v>-1.0274123626569962</v>
      </c>
      <c r="O703" s="44"/>
      <c r="P703" s="12"/>
      <c r="Q703" s="12"/>
      <c r="R703" s="12"/>
      <c r="S703" s="44"/>
      <c r="T703" s="12"/>
      <c r="U703" s="12"/>
    </row>
    <row r="704" spans="6:21" x14ac:dyDescent="0.2">
      <c r="F704" s="163">
        <f t="shared" si="148"/>
        <v>33.000000000000263</v>
      </c>
      <c r="G704" s="46">
        <f t="shared" si="144"/>
        <v>9.884871567111818E-13</v>
      </c>
      <c r="H704" s="46">
        <f t="shared" si="149"/>
        <v>-0.99554094540974958</v>
      </c>
      <c r="I704" s="46">
        <f t="shared" si="150"/>
        <v>-0.99554094540876104</v>
      </c>
      <c r="J704" s="46">
        <f t="shared" si="145"/>
        <v>7.2859049141774421E-2</v>
      </c>
      <c r="K704" s="46">
        <f t="shared" si="146"/>
        <v>-0.9226818962669866</v>
      </c>
      <c r="L704" s="46">
        <f t="shared" si="147"/>
        <v>-0.13401475278905919</v>
      </c>
      <c r="M704" s="46">
        <f t="shared" si="151"/>
        <v>-1.0566966490560459</v>
      </c>
      <c r="O704" s="44"/>
      <c r="P704" s="12"/>
      <c r="Q704" s="12"/>
      <c r="R704" s="12"/>
      <c r="S704" s="44"/>
      <c r="T704" s="12"/>
      <c r="U704" s="12"/>
    </row>
    <row r="705" spans="6:21" x14ac:dyDescent="0.2">
      <c r="F705" s="163">
        <f t="shared" si="148"/>
        <v>33.05000000000026</v>
      </c>
      <c r="G705" s="46">
        <f t="shared" si="144"/>
        <v>0.17633557568853561</v>
      </c>
      <c r="H705" s="46">
        <f t="shared" si="149"/>
        <v>-0.76386687810089415</v>
      </c>
      <c r="I705" s="46">
        <f t="shared" si="150"/>
        <v>-0.58753130241235851</v>
      </c>
      <c r="J705" s="46">
        <f t="shared" si="145"/>
        <v>9.0495912470181405E-2</v>
      </c>
      <c r="K705" s="46">
        <f t="shared" si="146"/>
        <v>-0.49703538994217711</v>
      </c>
      <c r="L705" s="46">
        <f t="shared" si="147"/>
        <v>-0.19422799693464704</v>
      </c>
      <c r="M705" s="46">
        <f t="shared" si="151"/>
        <v>-0.69126338687682409</v>
      </c>
      <c r="O705" s="44"/>
      <c r="P705" s="12"/>
      <c r="Q705" s="12"/>
      <c r="R705" s="12"/>
      <c r="S705" s="44"/>
      <c r="T705" s="12"/>
      <c r="U705" s="12"/>
    </row>
    <row r="706" spans="6:21" x14ac:dyDescent="0.2">
      <c r="F706" s="163">
        <f t="shared" si="148"/>
        <v>33.100000000000257</v>
      </c>
      <c r="G706" s="46">
        <f t="shared" si="144"/>
        <v>0.28531695488884162</v>
      </c>
      <c r="H706" s="46">
        <f t="shared" si="149"/>
        <v>-0.25924657190953149</v>
      </c>
      <c r="I706" s="46">
        <f t="shared" si="150"/>
        <v>2.6070382979310136E-2</v>
      </c>
      <c r="J706" s="46">
        <f t="shared" si="145"/>
        <v>9.9226101099641265E-2</v>
      </c>
      <c r="K706" s="46">
        <f t="shared" si="146"/>
        <v>0.12529648407895139</v>
      </c>
      <c r="L706" s="46">
        <f t="shared" si="147"/>
        <v>-0.18754145140569783</v>
      </c>
      <c r="M706" s="46">
        <f t="shared" si="151"/>
        <v>-6.2244967326746434E-2</v>
      </c>
      <c r="O706" s="44"/>
      <c r="P706" s="12"/>
      <c r="Q706" s="12"/>
      <c r="R706" s="12"/>
      <c r="S706" s="44"/>
      <c r="T706" s="12"/>
      <c r="U706" s="12"/>
    </row>
    <row r="707" spans="6:21" x14ac:dyDescent="0.2">
      <c r="F707" s="163">
        <f t="shared" si="148"/>
        <v>33.150000000000254</v>
      </c>
      <c r="G707" s="46">
        <f t="shared" si="144"/>
        <v>0.28531695488825276</v>
      </c>
      <c r="H707" s="46">
        <f t="shared" si="149"/>
        <v>0.33800816938362588</v>
      </c>
      <c r="I707" s="46">
        <f t="shared" si="150"/>
        <v>0.62332512427187869</v>
      </c>
      <c r="J707" s="46">
        <f t="shared" si="145"/>
        <v>9.8190383402331383E-2</v>
      </c>
      <c r="K707" s="46">
        <f t="shared" si="146"/>
        <v>0.72151550767421013</v>
      </c>
      <c r="L707" s="46">
        <f t="shared" si="147"/>
        <v>-0.11625822644685067</v>
      </c>
      <c r="M707" s="46">
        <f t="shared" si="151"/>
        <v>0.60525728122735933</v>
      </c>
      <c r="O707" s="44"/>
      <c r="P707" s="12"/>
      <c r="Q707" s="12"/>
      <c r="R707" s="12"/>
      <c r="S707" s="44"/>
      <c r="T707" s="12"/>
      <c r="U707" s="12"/>
    </row>
    <row r="708" spans="6:21" x14ac:dyDescent="0.2">
      <c r="F708" s="163">
        <f t="shared" si="148"/>
        <v>33.200000000000252</v>
      </c>
      <c r="G708" s="46">
        <f t="shared" si="144"/>
        <v>0.17633557568698019</v>
      </c>
      <c r="H708" s="46">
        <f t="shared" si="149"/>
        <v>0.81448524484298257</v>
      </c>
      <c r="I708" s="46">
        <f t="shared" si="150"/>
        <v>0.99082082052996279</v>
      </c>
      <c r="J708" s="46">
        <f t="shared" si="145"/>
        <v>8.7490695480757177E-2</v>
      </c>
      <c r="K708" s="46">
        <f t="shared" si="146"/>
        <v>1.07831151601072</v>
      </c>
      <c r="L708" s="46">
        <f t="shared" si="147"/>
        <v>-4.931078778713527E-3</v>
      </c>
      <c r="M708" s="46">
        <f t="shared" si="151"/>
        <v>1.0733804372320064</v>
      </c>
      <c r="O708" s="44"/>
      <c r="P708" s="12"/>
      <c r="Q708" s="12"/>
      <c r="R708" s="12"/>
      <c r="S708" s="44"/>
      <c r="T708" s="12"/>
      <c r="U708" s="12"/>
    </row>
    <row r="709" spans="6:21" x14ac:dyDescent="0.2">
      <c r="F709" s="163">
        <f t="shared" si="148"/>
        <v>33.250000000000249</v>
      </c>
      <c r="G709" s="46">
        <f t="shared" si="144"/>
        <v>-9.3409388297188704E-13</v>
      </c>
      <c r="H709" s="46">
        <f t="shared" si="149"/>
        <v>0.99992903874693362</v>
      </c>
      <c r="I709" s="46">
        <f t="shared" si="150"/>
        <v>0.99992903874599948</v>
      </c>
      <c r="J709" s="46">
        <f t="shared" si="145"/>
        <v>6.8180108541080767E-2</v>
      </c>
      <c r="K709" s="46">
        <f t="shared" si="146"/>
        <v>1.0681091472870803</v>
      </c>
      <c r="L709" s="46">
        <f t="shared" si="147"/>
        <v>0.10809452708478724</v>
      </c>
      <c r="M709" s="46">
        <f t="shared" si="151"/>
        <v>1.1762036743718673</v>
      </c>
      <c r="O709" s="44"/>
      <c r="P709" s="12"/>
      <c r="Q709" s="12"/>
      <c r="R709" s="12"/>
      <c r="S709" s="44"/>
      <c r="T709" s="12"/>
      <c r="U709" s="12"/>
    </row>
    <row r="710" spans="6:21" x14ac:dyDescent="0.2">
      <c r="F710" s="163">
        <f t="shared" si="148"/>
        <v>33.300000000000246</v>
      </c>
      <c r="G710" s="46">
        <f t="shared" si="144"/>
        <v>-0.17633557568849159</v>
      </c>
      <c r="H710" s="46">
        <f t="shared" si="149"/>
        <v>0.82807645274514829</v>
      </c>
      <c r="I710" s="46">
        <f t="shared" si="150"/>
        <v>0.65174087705665673</v>
      </c>
      <c r="J710" s="46">
        <f t="shared" si="145"/>
        <v>4.2159184845427605E-2</v>
      </c>
      <c r="K710" s="46">
        <f t="shared" si="146"/>
        <v>0.69390006190208431</v>
      </c>
      <c r="L710" s="46">
        <f t="shared" si="147"/>
        <v>0.18388811057731111</v>
      </c>
      <c r="M710" s="46">
        <f t="shared" si="151"/>
        <v>0.87778817247939545</v>
      </c>
      <c r="O710" s="44"/>
      <c r="P710" s="12"/>
      <c r="Q710" s="12"/>
      <c r="R710" s="12"/>
      <c r="S710" s="44"/>
      <c r="T710" s="12"/>
      <c r="U710" s="12"/>
    </row>
    <row r="711" spans="6:21" x14ac:dyDescent="0.2">
      <c r="F711" s="163">
        <f t="shared" si="148"/>
        <v>33.350000000000243</v>
      </c>
      <c r="G711" s="46">
        <f t="shared" si="144"/>
        <v>-0.28531695488883008</v>
      </c>
      <c r="H711" s="46">
        <f t="shared" si="149"/>
        <v>0.36033415118737849</v>
      </c>
      <c r="I711" s="46">
        <f t="shared" si="150"/>
        <v>7.5017196298548416E-2</v>
      </c>
      <c r="J711" s="46">
        <f t="shared" si="145"/>
        <v>1.1988922967072171E-2</v>
      </c>
      <c r="K711" s="46">
        <f t="shared" si="146"/>
        <v>8.7006119265620588E-2</v>
      </c>
      <c r="L711" s="46">
        <f t="shared" si="147"/>
        <v>0.19634336944401143</v>
      </c>
      <c r="M711" s="46">
        <f t="shared" si="151"/>
        <v>0.283349488709632</v>
      </c>
      <c r="O711" s="44"/>
      <c r="P711" s="12"/>
      <c r="Q711" s="12"/>
      <c r="R711" s="12"/>
      <c r="S711" s="44"/>
      <c r="T711" s="12"/>
      <c r="U711" s="12"/>
    </row>
    <row r="712" spans="6:21" x14ac:dyDescent="0.2">
      <c r="F712" s="163">
        <f t="shared" si="148"/>
        <v>33.40000000000024</v>
      </c>
      <c r="G712" s="46">
        <f t="shared" si="144"/>
        <v>-0.28531695488826958</v>
      </c>
      <c r="H712" s="46">
        <f t="shared" si="149"/>
        <v>-0.23616337477815455</v>
      </c>
      <c r="I712" s="46">
        <f t="shared" si="150"/>
        <v>-0.5214803296664241</v>
      </c>
      <c r="J712" s="46">
        <f t="shared" si="145"/>
        <v>-1.9361297585036977E-2</v>
      </c>
      <c r="K712" s="46">
        <f t="shared" si="146"/>
        <v>-0.54084162725146112</v>
      </c>
      <c r="L712" s="46">
        <f t="shared" si="147"/>
        <v>0.14117022083548048</v>
      </c>
      <c r="M712" s="46">
        <f t="shared" si="151"/>
        <v>-0.39967140641598059</v>
      </c>
      <c r="O712" s="44"/>
      <c r="P712" s="12"/>
      <c r="Q712" s="12"/>
      <c r="R712" s="12"/>
      <c r="S712" s="44"/>
      <c r="T712" s="12"/>
      <c r="U712" s="12"/>
    </row>
    <row r="713" spans="6:21" x14ac:dyDescent="0.2">
      <c r="F713" s="163">
        <f t="shared" si="148"/>
        <v>33.450000000000237</v>
      </c>
      <c r="G713" s="46">
        <f t="shared" si="144"/>
        <v>-0.17633557568702421</v>
      </c>
      <c r="H713" s="46">
        <f t="shared" si="149"/>
        <v>-0.74827459371103477</v>
      </c>
      <c r="I713" s="46">
        <f t="shared" si="150"/>
        <v>-0.92461016939805896</v>
      </c>
      <c r="J713" s="46">
        <f t="shared" si="145"/>
        <v>-4.8805964895763471E-2</v>
      </c>
      <c r="K713" s="46">
        <f t="shared" si="146"/>
        <v>-0.97341613429382245</v>
      </c>
      <c r="L713" s="46">
        <f t="shared" si="147"/>
        <v>3.737247520048928E-2</v>
      </c>
      <c r="M713" s="46">
        <f t="shared" si="151"/>
        <v>-0.9360436590933332</v>
      </c>
      <c r="O713" s="44"/>
      <c r="P713" s="12"/>
      <c r="Q713" s="12"/>
      <c r="R713" s="12"/>
      <c r="S713" s="44"/>
      <c r="T713" s="12"/>
      <c r="U713" s="12"/>
    </row>
    <row r="714" spans="6:21" x14ac:dyDescent="0.2">
      <c r="F714" s="163">
        <f t="shared" si="148"/>
        <v>33.500000000000234</v>
      </c>
      <c r="G714" s="46">
        <f t="shared" si="144"/>
        <v>8.7970060923259208E-13</v>
      </c>
      <c r="H714" s="46">
        <f t="shared" si="149"/>
        <v>-0.99301103588629824</v>
      </c>
      <c r="I714" s="46">
        <f t="shared" si="150"/>
        <v>-0.9930110358854185</v>
      </c>
      <c r="J714" s="46">
        <f t="shared" si="145"/>
        <v>-7.3447113010656595E-2</v>
      </c>
      <c r="K714" s="46">
        <f t="shared" si="146"/>
        <v>-1.0664581488960752</v>
      </c>
      <c r="L714" s="46">
        <f t="shared" si="147"/>
        <v>-7.9297826245131417E-2</v>
      </c>
      <c r="M714" s="46">
        <f t="shared" si="151"/>
        <v>-1.1457559751412065</v>
      </c>
      <c r="O714" s="44"/>
      <c r="P714" s="12"/>
      <c r="Q714" s="12"/>
      <c r="R714" s="12"/>
      <c r="S714" s="44"/>
      <c r="T714" s="12"/>
      <c r="U714" s="12"/>
    </row>
    <row r="715" spans="6:21" x14ac:dyDescent="0.2">
      <c r="F715" s="163">
        <f t="shared" si="148"/>
        <v>33.550000000000232</v>
      </c>
      <c r="G715" s="46">
        <f t="shared" si="144"/>
        <v>0.17633557568844757</v>
      </c>
      <c r="H715" s="46">
        <f t="shared" si="149"/>
        <v>-0.88292305094698054</v>
      </c>
      <c r="I715" s="46">
        <f t="shared" si="150"/>
        <v>-0.70658747525853294</v>
      </c>
      <c r="J715" s="46">
        <f t="shared" si="145"/>
        <v>-9.0859541890545015E-2</v>
      </c>
      <c r="K715" s="46">
        <f t="shared" si="146"/>
        <v>-0.79744701714907795</v>
      </c>
      <c r="L715" s="46">
        <f t="shared" si="147"/>
        <v>-0.16865482589506772</v>
      </c>
      <c r="M715" s="46">
        <f t="shared" si="151"/>
        <v>-0.9661018430441457</v>
      </c>
      <c r="O715" s="44"/>
      <c r="P715" s="12"/>
      <c r="Q715" s="12"/>
      <c r="R715" s="12"/>
      <c r="S715" s="44"/>
      <c r="T715" s="12"/>
      <c r="U715" s="12"/>
    </row>
    <row r="716" spans="6:21" x14ac:dyDescent="0.2">
      <c r="F716" s="163">
        <f t="shared" si="148"/>
        <v>33.600000000000229</v>
      </c>
      <c r="G716" s="46">
        <f t="shared" si="144"/>
        <v>0.28531695488881331</v>
      </c>
      <c r="H716" s="46">
        <f t="shared" si="149"/>
        <v>-0.45734746877377347</v>
      </c>
      <c r="I716" s="46">
        <f t="shared" si="150"/>
        <v>-0.17203051388496016</v>
      </c>
      <c r="J716" s="46">
        <f t="shared" si="145"/>
        <v>-9.9329507394741251E-2</v>
      </c>
      <c r="K716" s="46">
        <f t="shared" si="146"/>
        <v>-0.27136002127970138</v>
      </c>
      <c r="L716" s="46">
        <f t="shared" si="147"/>
        <v>-0.19992044552746649</v>
      </c>
      <c r="M716" s="46">
        <f t="shared" si="151"/>
        <v>-0.47128046680716784</v>
      </c>
      <c r="O716" s="44"/>
      <c r="P716" s="12"/>
      <c r="Q716" s="12"/>
      <c r="R716" s="12"/>
      <c r="S716" s="44"/>
      <c r="T716" s="12"/>
      <c r="U716" s="12"/>
    </row>
    <row r="717" spans="6:21" x14ac:dyDescent="0.2">
      <c r="F717" s="163">
        <f t="shared" si="148"/>
        <v>33.650000000000226</v>
      </c>
      <c r="G717" s="46">
        <f t="shared" si="144"/>
        <v>0.2853169548882864</v>
      </c>
      <c r="H717" s="46">
        <f t="shared" si="149"/>
        <v>0.13164830485295828</v>
      </c>
      <c r="I717" s="46">
        <f t="shared" si="150"/>
        <v>0.41696525974124465</v>
      </c>
      <c r="J717" s="46">
        <f t="shared" si="145"/>
        <v>-9.8023389248052872E-2</v>
      </c>
      <c r="K717" s="46">
        <f t="shared" si="146"/>
        <v>0.31894187049319178</v>
      </c>
      <c r="L717" s="46">
        <f t="shared" si="147"/>
        <v>-0.16232557146941401</v>
      </c>
      <c r="M717" s="46">
        <f t="shared" si="151"/>
        <v>0.15661629902377777</v>
      </c>
      <c r="O717" s="44"/>
      <c r="P717" s="12"/>
      <c r="Q717" s="12"/>
      <c r="R717" s="12"/>
      <c r="S717" s="44"/>
      <c r="T717" s="12"/>
      <c r="U717" s="12"/>
    </row>
    <row r="718" spans="6:21" x14ac:dyDescent="0.2">
      <c r="F718" s="163">
        <f t="shared" si="148"/>
        <v>33.700000000000223</v>
      </c>
      <c r="G718" s="46">
        <f t="shared" si="144"/>
        <v>0.1763355756870682</v>
      </c>
      <c r="H718" s="46">
        <f t="shared" si="149"/>
        <v>0.67360327766078354</v>
      </c>
      <c r="I718" s="46">
        <f t="shared" si="150"/>
        <v>0.8499388533478518</v>
      </c>
      <c r="J718" s="46">
        <f t="shared" si="145"/>
        <v>-8.7069736565389133E-2</v>
      </c>
      <c r="K718" s="46">
        <f t="shared" si="146"/>
        <v>0.76286911678246261</v>
      </c>
      <c r="L718" s="46">
        <f t="shared" si="147"/>
        <v>-6.881936247771199E-2</v>
      </c>
      <c r="M718" s="46">
        <f t="shared" si="151"/>
        <v>0.69404975430475058</v>
      </c>
      <c r="O718" s="44"/>
      <c r="P718" s="12"/>
      <c r="Q718" s="12"/>
      <c r="R718" s="12"/>
      <c r="S718" s="44"/>
      <c r="T718" s="12"/>
      <c r="U718" s="12"/>
    </row>
    <row r="719" spans="6:21" x14ac:dyDescent="0.2">
      <c r="F719" s="163">
        <f t="shared" si="148"/>
        <v>33.75000000000022</v>
      </c>
      <c r="G719" s="46">
        <f t="shared" si="144"/>
        <v>-8.2530733549329712E-13</v>
      </c>
      <c r="H719" s="46">
        <f t="shared" si="149"/>
        <v>0.97486515798435935</v>
      </c>
      <c r="I719" s="46">
        <f t="shared" si="150"/>
        <v>0.97486515798353401</v>
      </c>
      <c r="J719" s="46">
        <f t="shared" si="145"/>
        <v>-6.7546615952707292E-2</v>
      </c>
      <c r="K719" s="46">
        <f t="shared" si="146"/>
        <v>0.90731854203082674</v>
      </c>
      <c r="L719" s="46">
        <f t="shared" si="147"/>
        <v>4.8390951730307025E-2</v>
      </c>
      <c r="M719" s="46">
        <f t="shared" si="151"/>
        <v>0.95570949376113379</v>
      </c>
      <c r="O719" s="44"/>
      <c r="P719" s="12"/>
      <c r="Q719" s="12"/>
      <c r="R719" s="12"/>
      <c r="S719" s="44"/>
      <c r="T719" s="12"/>
      <c r="U719" s="12"/>
    </row>
    <row r="720" spans="6:21" x14ac:dyDescent="0.2">
      <c r="F720" s="163">
        <f t="shared" si="148"/>
        <v>33.800000000000217</v>
      </c>
      <c r="G720" s="46">
        <f t="shared" si="144"/>
        <v>-0.17633557568840358</v>
      </c>
      <c r="H720" s="46">
        <f t="shared" si="149"/>
        <v>0.92778652778475845</v>
      </c>
      <c r="I720" s="46">
        <f t="shared" si="150"/>
        <v>0.75145095209635482</v>
      </c>
      <c r="J720" s="46">
        <f t="shared" si="145"/>
        <v>-4.1375507393567545E-2</v>
      </c>
      <c r="K720" s="46">
        <f t="shared" si="146"/>
        <v>0.71007544470278727</v>
      </c>
      <c r="L720" s="46">
        <f t="shared" si="147"/>
        <v>0.14893351183489728</v>
      </c>
      <c r="M720" s="46">
        <f t="shared" si="151"/>
        <v>0.85900895653768461</v>
      </c>
      <c r="O720" s="44"/>
      <c r="P720" s="12"/>
      <c r="Q720" s="12"/>
      <c r="R720" s="12"/>
      <c r="S720" s="44"/>
      <c r="T720" s="12"/>
      <c r="U720" s="12"/>
    </row>
    <row r="721" spans="6:21" x14ac:dyDescent="0.2">
      <c r="F721" s="163">
        <f t="shared" si="148"/>
        <v>33.850000000000215</v>
      </c>
      <c r="G721" s="46">
        <f t="shared" si="144"/>
        <v>-0.28531695488879649</v>
      </c>
      <c r="H721" s="46">
        <f t="shared" si="149"/>
        <v>0.54918960492887126</v>
      </c>
      <c r="I721" s="46">
        <f t="shared" si="150"/>
        <v>0.26387265004007476</v>
      </c>
      <c r="J721" s="46">
        <f t="shared" si="145"/>
        <v>-1.1132190766689755E-2</v>
      </c>
      <c r="K721" s="46">
        <f t="shared" si="146"/>
        <v>0.25274045927338501</v>
      </c>
      <c r="L721" s="46">
        <f t="shared" si="147"/>
        <v>0.1981774910217359</v>
      </c>
      <c r="M721" s="46">
        <f t="shared" si="151"/>
        <v>0.45091795029512088</v>
      </c>
      <c r="O721" s="44"/>
      <c r="P721" s="12"/>
      <c r="Q721" s="12"/>
      <c r="R721" s="12"/>
      <c r="S721" s="44"/>
      <c r="T721" s="12"/>
      <c r="U721" s="12"/>
    </row>
    <row r="722" spans="6:21" x14ac:dyDescent="0.2">
      <c r="F722" s="163">
        <f t="shared" si="148"/>
        <v>33.900000000000212</v>
      </c>
      <c r="G722" s="46">
        <f t="shared" si="144"/>
        <v>-0.28531695488830322</v>
      </c>
      <c r="H722" s="46">
        <f t="shared" si="149"/>
        <v>-2.564470090051869E-2</v>
      </c>
      <c r="I722" s="46">
        <f t="shared" si="150"/>
        <v>-0.3109616557888219</v>
      </c>
      <c r="J722" s="46">
        <f t="shared" si="145"/>
        <v>2.020676431654593E-2</v>
      </c>
      <c r="K722" s="46">
        <f t="shared" si="146"/>
        <v>-0.29075489147227596</v>
      </c>
      <c r="L722" s="46">
        <f t="shared" si="147"/>
        <v>0.1791613188564366</v>
      </c>
      <c r="M722" s="46">
        <f t="shared" si="151"/>
        <v>-0.11159357261583937</v>
      </c>
      <c r="O722" s="44"/>
      <c r="P722" s="12"/>
      <c r="Q722" s="12"/>
      <c r="R722" s="12"/>
      <c r="S722" s="44"/>
      <c r="T722" s="12"/>
      <c r="U722" s="12"/>
    </row>
    <row r="723" spans="6:21" x14ac:dyDescent="0.2">
      <c r="F723" s="163">
        <f t="shared" si="148"/>
        <v>33.950000000000209</v>
      </c>
      <c r="G723" s="46">
        <f t="shared" si="144"/>
        <v>-0.17633557568711219</v>
      </c>
      <c r="H723" s="46">
        <f t="shared" si="149"/>
        <v>-0.59131559768744657</v>
      </c>
      <c r="I723" s="46">
        <f t="shared" si="150"/>
        <v>-0.76765117337455879</v>
      </c>
      <c r="J723" s="46">
        <f t="shared" si="145"/>
        <v>4.9556954696789425E-2</v>
      </c>
      <c r="K723" s="46">
        <f t="shared" si="146"/>
        <v>-0.71809421867776935</v>
      </c>
      <c r="L723" s="46">
        <f t="shared" si="147"/>
        <v>9.8434915733325676E-2</v>
      </c>
      <c r="M723" s="46">
        <f t="shared" si="151"/>
        <v>-0.61965930294444371</v>
      </c>
      <c r="O723" s="44"/>
      <c r="P723" s="12"/>
      <c r="Q723" s="12"/>
      <c r="R723" s="12"/>
      <c r="S723" s="44"/>
      <c r="T723" s="12"/>
      <c r="U723" s="12"/>
    </row>
    <row r="724" spans="6:21" x14ac:dyDescent="0.2">
      <c r="F724" s="163">
        <f t="shared" si="148"/>
        <v>34.000000000000206</v>
      </c>
      <c r="G724" s="46">
        <f t="shared" si="144"/>
        <v>7.7091406175400225E-13</v>
      </c>
      <c r="H724" s="46">
        <f t="shared" si="149"/>
        <v>-0.94569657864162726</v>
      </c>
      <c r="I724" s="46">
        <f t="shared" si="150"/>
        <v>-0.94569657864085632</v>
      </c>
      <c r="J724" s="46">
        <f t="shared" si="145"/>
        <v>7.4029712909030834E-2</v>
      </c>
      <c r="K724" s="46">
        <f t="shared" si="146"/>
        <v>-0.8716668657318255</v>
      </c>
      <c r="L724" s="46">
        <f t="shared" si="147"/>
        <v>-1.6196358279253725E-2</v>
      </c>
      <c r="M724" s="46">
        <f t="shared" si="151"/>
        <v>-0.8878632240110792</v>
      </c>
      <c r="O724" s="44"/>
      <c r="P724" s="12"/>
      <c r="Q724" s="12"/>
      <c r="R724" s="12"/>
      <c r="S724" s="44"/>
      <c r="T724" s="12"/>
      <c r="U724" s="12"/>
    </row>
    <row r="725" spans="6:21" x14ac:dyDescent="0.2">
      <c r="F725" s="163">
        <f t="shared" si="148"/>
        <v>34.050000000000203</v>
      </c>
      <c r="G725" s="46">
        <f t="shared" si="144"/>
        <v>0.17633557568835959</v>
      </c>
      <c r="H725" s="46">
        <f t="shared" si="149"/>
        <v>-0.96215961647725146</v>
      </c>
      <c r="I725" s="46">
        <f t="shared" si="150"/>
        <v>-0.7858240407888919</v>
      </c>
      <c r="J725" s="46">
        <f t="shared" si="145"/>
        <v>9.1216411972971534E-2</v>
      </c>
      <c r="K725" s="46">
        <f t="shared" si="146"/>
        <v>-0.69460762881592042</v>
      </c>
      <c r="L725" s="46">
        <f t="shared" si="147"/>
        <v>-0.12524896711752201</v>
      </c>
      <c r="M725" s="46">
        <f t="shared" si="151"/>
        <v>-0.81985659593344229</v>
      </c>
      <c r="O725" s="44"/>
      <c r="P725" s="12"/>
      <c r="Q725" s="12"/>
      <c r="R725" s="12"/>
      <c r="S725" s="44"/>
      <c r="T725" s="12"/>
      <c r="U725" s="12"/>
    </row>
    <row r="726" spans="6:21" x14ac:dyDescent="0.2">
      <c r="F726" s="163">
        <f t="shared" si="148"/>
        <v>34.1000000000002</v>
      </c>
      <c r="G726" s="46">
        <f t="shared" si="144"/>
        <v>0.28531695488877967</v>
      </c>
      <c r="H726" s="46">
        <f t="shared" si="149"/>
        <v>-0.63482210993664034</v>
      </c>
      <c r="I726" s="46">
        <f t="shared" si="150"/>
        <v>-0.34950515504786067</v>
      </c>
      <c r="J726" s="46">
        <f t="shared" si="145"/>
        <v>9.9425524243518637E-2</v>
      </c>
      <c r="K726" s="46">
        <f t="shared" si="146"/>
        <v>-0.25007963080434203</v>
      </c>
      <c r="L726" s="46">
        <f t="shared" si="147"/>
        <v>-0.19116088723245139</v>
      </c>
      <c r="M726" s="46">
        <f t="shared" si="151"/>
        <v>-0.44124051803679337</v>
      </c>
      <c r="O726" s="44"/>
      <c r="P726" s="12"/>
      <c r="Q726" s="12"/>
      <c r="R726" s="12"/>
      <c r="S726" s="44"/>
      <c r="T726" s="12"/>
      <c r="U726" s="12"/>
    </row>
    <row r="727" spans="6:21" x14ac:dyDescent="0.2">
      <c r="F727" s="163">
        <f t="shared" si="148"/>
        <v>34.150000000000198</v>
      </c>
      <c r="G727" s="46">
        <f t="shared" si="144"/>
        <v>0.28531695488832004</v>
      </c>
      <c r="H727" s="46">
        <f t="shared" si="149"/>
        <v>-8.0648865083279064E-2</v>
      </c>
      <c r="I727" s="46">
        <f t="shared" si="150"/>
        <v>0.20466808980504098</v>
      </c>
      <c r="J727" s="46">
        <f t="shared" si="145"/>
        <v>9.7849102813844319E-2</v>
      </c>
      <c r="K727" s="46">
        <f t="shared" si="146"/>
        <v>0.30251719261888532</v>
      </c>
      <c r="L727" s="46">
        <f t="shared" si="147"/>
        <v>-0.19122945133443714</v>
      </c>
      <c r="M727" s="46">
        <f t="shared" si="151"/>
        <v>0.11128774128444816</v>
      </c>
      <c r="O727" s="44"/>
      <c r="P727" s="12"/>
      <c r="Q727" s="12"/>
      <c r="R727" s="12"/>
      <c r="S727" s="44"/>
      <c r="T727" s="12"/>
      <c r="U727" s="12"/>
    </row>
    <row r="728" spans="6:21" x14ac:dyDescent="0.2">
      <c r="F728" s="163">
        <f t="shared" si="148"/>
        <v>34.200000000000195</v>
      </c>
      <c r="G728" s="46">
        <f t="shared" si="144"/>
        <v>0.17633557568715622</v>
      </c>
      <c r="H728" s="46">
        <f t="shared" si="149"/>
        <v>0.50234197224026955</v>
      </c>
      <c r="I728" s="46">
        <f t="shared" si="150"/>
        <v>0.67867754792742574</v>
      </c>
      <c r="J728" s="46">
        <f t="shared" si="145"/>
        <v>8.6642300248073026E-2</v>
      </c>
      <c r="K728" s="46">
        <f t="shared" si="146"/>
        <v>0.76531984817549881</v>
      </c>
      <c r="L728" s="46">
        <f t="shared" si="147"/>
        <v>-0.12543104324004437</v>
      </c>
      <c r="M728" s="46">
        <f t="shared" si="151"/>
        <v>0.63988880493545441</v>
      </c>
      <c r="O728" s="44"/>
      <c r="P728" s="12"/>
      <c r="Q728" s="12"/>
      <c r="R728" s="12"/>
      <c r="S728" s="44"/>
      <c r="T728" s="12"/>
      <c r="U728" s="12"/>
    </row>
    <row r="729" spans="6:21" x14ac:dyDescent="0.2">
      <c r="F729" s="163">
        <f t="shared" si="148"/>
        <v>34.250000000000192</v>
      </c>
      <c r="G729" s="46">
        <f t="shared" si="144"/>
        <v>-7.1652078801470729E-13</v>
      </c>
      <c r="H729" s="46">
        <f t="shared" si="149"/>
        <v>0.90583510402559453</v>
      </c>
      <c r="I729" s="46">
        <f t="shared" si="150"/>
        <v>0.90583510402487799</v>
      </c>
      <c r="J729" s="46">
        <f t="shared" si="145"/>
        <v>6.6908098351062678E-2</v>
      </c>
      <c r="K729" s="46">
        <f t="shared" si="146"/>
        <v>0.9727432023759407</v>
      </c>
      <c r="L729" s="46">
        <f t="shared" si="147"/>
        <v>-1.6429232217908107E-2</v>
      </c>
      <c r="M729" s="46">
        <f t="shared" si="151"/>
        <v>0.95631397015803254</v>
      </c>
      <c r="O729" s="44"/>
      <c r="P729" s="12"/>
      <c r="Q729" s="12"/>
      <c r="R729" s="12"/>
      <c r="S729" s="44"/>
      <c r="T729" s="12"/>
      <c r="U729" s="12"/>
    </row>
    <row r="730" spans="6:21" x14ac:dyDescent="0.2">
      <c r="F730" s="163">
        <f t="shared" si="148"/>
        <v>34.300000000000189</v>
      </c>
      <c r="G730" s="46">
        <f t="shared" si="144"/>
        <v>-0.17633557568831557</v>
      </c>
      <c r="H730" s="46">
        <f t="shared" si="149"/>
        <v>0.98565366399781673</v>
      </c>
      <c r="I730" s="46">
        <f t="shared" si="150"/>
        <v>0.80931808830950114</v>
      </c>
      <c r="J730" s="46">
        <f t="shared" si="145"/>
        <v>4.0588751882639384E-2</v>
      </c>
      <c r="K730" s="46">
        <f t="shared" si="146"/>
        <v>0.84990684019214058</v>
      </c>
      <c r="L730" s="46">
        <f t="shared" si="147"/>
        <v>9.8231454956166253E-2</v>
      </c>
      <c r="M730" s="46">
        <f t="shared" si="151"/>
        <v>0.94813829514830683</v>
      </c>
      <c r="O730" s="44"/>
      <c r="P730" s="12"/>
      <c r="Q730" s="12"/>
      <c r="R730" s="12"/>
      <c r="S730" s="44"/>
      <c r="T730" s="12"/>
      <c r="U730" s="12"/>
    </row>
    <row r="731" spans="6:21" x14ac:dyDescent="0.2">
      <c r="F731" s="163">
        <f t="shared" si="148"/>
        <v>34.350000000000186</v>
      </c>
      <c r="G731" s="46">
        <f t="shared" si="144"/>
        <v>-0.28531695488876285</v>
      </c>
      <c r="H731" s="46">
        <f t="shared" si="149"/>
        <v>0.71327674575032673</v>
      </c>
      <c r="I731" s="46">
        <f t="shared" si="150"/>
        <v>0.42795979086156388</v>
      </c>
      <c r="J731" s="46">
        <f t="shared" si="145"/>
        <v>1.0274630406294429E-2</v>
      </c>
      <c r="K731" s="46">
        <f t="shared" si="146"/>
        <v>0.43823442126785833</v>
      </c>
      <c r="L731" s="46">
        <f t="shared" si="147"/>
        <v>0.17905735116443311</v>
      </c>
      <c r="M731" s="46">
        <f t="shared" si="151"/>
        <v>0.61729177243229139</v>
      </c>
      <c r="O731" s="44"/>
      <c r="P731" s="12"/>
      <c r="Q731" s="12"/>
      <c r="R731" s="12"/>
      <c r="S731" s="44"/>
      <c r="T731" s="12"/>
      <c r="U731" s="12"/>
    </row>
    <row r="732" spans="6:21" x14ac:dyDescent="0.2">
      <c r="F732" s="163">
        <f t="shared" si="148"/>
        <v>34.400000000000183</v>
      </c>
      <c r="G732" s="46">
        <f t="shared" si="144"/>
        <v>-0.28531695488833153</v>
      </c>
      <c r="H732" s="46">
        <f t="shared" si="149"/>
        <v>0.1860305425314476</v>
      </c>
      <c r="I732" s="46">
        <f t="shared" si="150"/>
        <v>-9.928641235688393E-2</v>
      </c>
      <c r="J732" s="46">
        <f t="shared" si="145"/>
        <v>-2.1050727800891043E-2</v>
      </c>
      <c r="K732" s="46">
        <f t="shared" si="146"/>
        <v>-0.12033714015777497</v>
      </c>
      <c r="L732" s="46">
        <f t="shared" si="147"/>
        <v>0.19820882699235232</v>
      </c>
      <c r="M732" s="46">
        <f t="shared" si="151"/>
        <v>7.7871686834577347E-2</v>
      </c>
      <c r="O732" s="44"/>
      <c r="P732" s="12"/>
      <c r="Q732" s="12"/>
      <c r="R732" s="12"/>
      <c r="S732" s="44"/>
      <c r="T732" s="12"/>
      <c r="U732" s="12"/>
    </row>
    <row r="733" spans="6:21" x14ac:dyDescent="0.2">
      <c r="F733" s="163">
        <f t="shared" si="148"/>
        <v>34.45000000000018</v>
      </c>
      <c r="G733" s="46">
        <f t="shared" si="144"/>
        <v>-0.17633557568720024</v>
      </c>
      <c r="H733" s="46">
        <f t="shared" si="149"/>
        <v>-0.40768841707586023</v>
      </c>
      <c r="I733" s="46">
        <f t="shared" si="150"/>
        <v>-0.5840239927630605</v>
      </c>
      <c r="J733" s="46">
        <f t="shared" si="145"/>
        <v>-5.0304257794173503E-2</v>
      </c>
      <c r="K733" s="46">
        <f t="shared" si="146"/>
        <v>-0.63432825055723396</v>
      </c>
      <c r="L733" s="46">
        <f t="shared" si="147"/>
        <v>0.14908935812280452</v>
      </c>
      <c r="M733" s="46">
        <f t="shared" si="151"/>
        <v>-0.48523889243442947</v>
      </c>
      <c r="O733" s="44"/>
      <c r="P733" s="12"/>
      <c r="Q733" s="12"/>
      <c r="R733" s="12"/>
      <c r="S733" s="44"/>
      <c r="T733" s="12"/>
      <c r="U733" s="12"/>
    </row>
    <row r="734" spans="6:21" x14ac:dyDescent="0.2">
      <c r="F734" s="163">
        <f t="shared" si="148"/>
        <v>34.500000000000178</v>
      </c>
      <c r="G734" s="46">
        <f t="shared" si="144"/>
        <v>6.6212751427541233E-13</v>
      </c>
      <c r="H734" s="46">
        <f t="shared" si="149"/>
        <v>-0.8557314437857656</v>
      </c>
      <c r="I734" s="46">
        <f t="shared" si="150"/>
        <v>-0.85573144378510346</v>
      </c>
      <c r="J734" s="46">
        <f t="shared" si="145"/>
        <v>-7.4606805495384912E-2</v>
      </c>
      <c r="K734" s="46">
        <f t="shared" si="146"/>
        <v>-0.93033824928048836</v>
      </c>
      <c r="L734" s="46">
        <f t="shared" si="147"/>
        <v>4.8617628721601691E-2</v>
      </c>
      <c r="M734" s="46">
        <f t="shared" si="151"/>
        <v>-0.88172062055888667</v>
      </c>
      <c r="O734" s="44"/>
      <c r="P734" s="12"/>
      <c r="Q734" s="12"/>
      <c r="R734" s="12"/>
      <c r="S734" s="44"/>
      <c r="T734" s="12"/>
      <c r="U734" s="12"/>
    </row>
    <row r="735" spans="6:21" x14ac:dyDescent="0.2">
      <c r="F735" s="163">
        <f t="shared" si="148"/>
        <v>34.550000000000175</v>
      </c>
      <c r="G735" s="46">
        <f t="shared" si="144"/>
        <v>0.17633557568827157</v>
      </c>
      <c r="H735" s="46">
        <f t="shared" si="149"/>
        <v>-0.99800302553459697</v>
      </c>
      <c r="I735" s="46">
        <f t="shared" si="150"/>
        <v>-0.82166744984632545</v>
      </c>
      <c r="J735" s="46">
        <f t="shared" si="145"/>
        <v>-9.1566496168728154E-2</v>
      </c>
      <c r="K735" s="46">
        <f t="shared" si="146"/>
        <v>-0.91323394601505359</v>
      </c>
      <c r="L735" s="46">
        <f t="shared" si="147"/>
        <v>-6.8599931287342028E-2</v>
      </c>
      <c r="M735" s="46">
        <f t="shared" si="151"/>
        <v>-0.98183387730239557</v>
      </c>
      <c r="O735" s="44"/>
      <c r="P735" s="12"/>
      <c r="Q735" s="12"/>
      <c r="R735" s="12"/>
      <c r="S735" s="44"/>
      <c r="T735" s="12"/>
      <c r="U735" s="12"/>
    </row>
    <row r="736" spans="6:21" x14ac:dyDescent="0.2">
      <c r="F736" s="163">
        <f t="shared" si="148"/>
        <v>34.600000000000172</v>
      </c>
      <c r="G736" s="46">
        <f t="shared" si="144"/>
        <v>0.28531695488874603</v>
      </c>
      <c r="H736" s="46">
        <f t="shared" si="149"/>
        <v>-0.78366643376209433</v>
      </c>
      <c r="I736" s="46">
        <f t="shared" si="150"/>
        <v>-0.49834947887334829</v>
      </c>
      <c r="J736" s="46">
        <f t="shared" si="145"/>
        <v>-9.9514144502966001E-2</v>
      </c>
      <c r="K736" s="46">
        <f t="shared" si="146"/>
        <v>-0.59786362337631427</v>
      </c>
      <c r="L736" s="46">
        <f t="shared" si="147"/>
        <v>-0.16218896684440115</v>
      </c>
      <c r="M736" s="46">
        <f t="shared" si="151"/>
        <v>-0.76005259022071547</v>
      </c>
      <c r="O736" s="44"/>
      <c r="P736" s="12"/>
      <c r="Q736" s="12"/>
      <c r="R736" s="12"/>
      <c r="S736" s="44"/>
      <c r="T736" s="12"/>
      <c r="U736" s="12"/>
    </row>
    <row r="737" spans="6:21" x14ac:dyDescent="0.2">
      <c r="F737" s="163">
        <f t="shared" si="148"/>
        <v>34.650000000000169</v>
      </c>
      <c r="G737" s="46">
        <f t="shared" si="144"/>
        <v>0.28531695488834835</v>
      </c>
      <c r="H737" s="46">
        <f t="shared" si="149"/>
        <v>-0.28930879150815841</v>
      </c>
      <c r="I737" s="46">
        <f t="shared" si="150"/>
        <v>-3.991836619810063E-3</v>
      </c>
      <c r="J737" s="46">
        <f t="shared" si="145"/>
        <v>-9.7667537065441914E-2</v>
      </c>
      <c r="K737" s="46">
        <f t="shared" si="146"/>
        <v>-0.10165937368525198</v>
      </c>
      <c r="L737" s="46">
        <f t="shared" si="147"/>
        <v>-0.19991371949341072</v>
      </c>
      <c r="M737" s="46">
        <f t="shared" si="151"/>
        <v>-0.30157309317866271</v>
      </c>
      <c r="O737" s="44"/>
      <c r="P737" s="12"/>
      <c r="Q737" s="12"/>
      <c r="R737" s="12"/>
      <c r="S737" s="44"/>
      <c r="T737" s="12"/>
      <c r="U737" s="12"/>
    </row>
    <row r="738" spans="6:21" x14ac:dyDescent="0.2">
      <c r="F738" s="163">
        <f t="shared" si="148"/>
        <v>34.700000000000166</v>
      </c>
      <c r="G738" s="46">
        <f t="shared" si="144"/>
        <v>0.17633557568724423</v>
      </c>
      <c r="H738" s="46">
        <f t="shared" si="149"/>
        <v>0.30842517033976657</v>
      </c>
      <c r="I738" s="46">
        <f t="shared" si="150"/>
        <v>0.4847607460270108</v>
      </c>
      <c r="J738" s="46">
        <f t="shared" si="145"/>
        <v>-8.6208418327190464E-2</v>
      </c>
      <c r="K738" s="46">
        <f t="shared" si="146"/>
        <v>0.39855232769982035</v>
      </c>
      <c r="L738" s="46">
        <f t="shared" si="147"/>
        <v>-0.1687802951636212</v>
      </c>
      <c r="M738" s="46">
        <f t="shared" si="151"/>
        <v>0.22977203253619916</v>
      </c>
      <c r="O738" s="44"/>
      <c r="P738" s="12"/>
      <c r="Q738" s="12"/>
      <c r="R738" s="12"/>
      <c r="S738" s="44"/>
      <c r="T738" s="12"/>
      <c r="U738" s="12"/>
    </row>
    <row r="739" spans="6:21" x14ac:dyDescent="0.2">
      <c r="F739" s="163">
        <f t="shared" si="148"/>
        <v>34.750000000000163</v>
      </c>
      <c r="G739" s="46">
        <f t="shared" si="144"/>
        <v>-6.0773424053611746E-13</v>
      </c>
      <c r="H739" s="46">
        <f t="shared" si="149"/>
        <v>0.79595211492539664</v>
      </c>
      <c r="I739" s="46">
        <f t="shared" si="150"/>
        <v>0.7959521149247889</v>
      </c>
      <c r="J739" s="46">
        <f t="shared" si="145"/>
        <v>-6.6264603237555772E-2</v>
      </c>
      <c r="K739" s="46">
        <f t="shared" si="146"/>
        <v>0.72968751168723311</v>
      </c>
      <c r="L739" s="46">
        <f t="shared" si="147"/>
        <v>-7.9512274247048986E-2</v>
      </c>
      <c r="M739" s="46">
        <f t="shared" si="151"/>
        <v>0.65017523744018413</v>
      </c>
      <c r="O739" s="44"/>
      <c r="P739" s="12"/>
      <c r="Q739" s="12"/>
      <c r="R739" s="12"/>
      <c r="S739" s="44"/>
      <c r="T739" s="12"/>
      <c r="U739" s="12"/>
    </row>
    <row r="740" spans="6:21" x14ac:dyDescent="0.2">
      <c r="F740" s="163">
        <f t="shared" si="148"/>
        <v>34.800000000000161</v>
      </c>
      <c r="G740" s="46">
        <f t="shared" si="144"/>
        <v>-0.17633557568822755</v>
      </c>
      <c r="H740" s="46">
        <f t="shared" si="149"/>
        <v>0.99906806810956006</v>
      </c>
      <c r="I740" s="46">
        <f t="shared" si="150"/>
        <v>0.82273249242133251</v>
      </c>
      <c r="J740" s="46">
        <f t="shared" si="145"/>
        <v>-3.9798976841953992E-2</v>
      </c>
      <c r="K740" s="46">
        <f t="shared" si="146"/>
        <v>0.78293351557937851</v>
      </c>
      <c r="L740" s="46">
        <f t="shared" si="147"/>
        <v>3.7142912822816419E-2</v>
      </c>
      <c r="M740" s="46">
        <f t="shared" si="151"/>
        <v>0.82007642840219497</v>
      </c>
      <c r="O740" s="44"/>
      <c r="P740" s="12"/>
      <c r="Q740" s="12"/>
      <c r="R740" s="12"/>
      <c r="S740" s="44"/>
      <c r="T740" s="12"/>
      <c r="U740" s="12"/>
    </row>
    <row r="741" spans="6:21" x14ac:dyDescent="0.2">
      <c r="F741" s="163">
        <f t="shared" si="148"/>
        <v>34.850000000000158</v>
      </c>
      <c r="G741" s="46">
        <f t="shared" si="144"/>
        <v>-0.28531695488872921</v>
      </c>
      <c r="H741" s="46">
        <f t="shared" si="149"/>
        <v>0.84519528491069318</v>
      </c>
      <c r="I741" s="46">
        <f t="shared" si="150"/>
        <v>0.55987833002196397</v>
      </c>
      <c r="J741" s="46">
        <f t="shared" si="145"/>
        <v>-9.4163056826009599E-3</v>
      </c>
      <c r="K741" s="46">
        <f t="shared" si="146"/>
        <v>0.55046202433936298</v>
      </c>
      <c r="L741" s="46">
        <f t="shared" si="147"/>
        <v>0.14100461442733886</v>
      </c>
      <c r="M741" s="46">
        <f t="shared" si="151"/>
        <v>0.69146663876670178</v>
      </c>
      <c r="O741" s="44"/>
      <c r="P741" s="12"/>
      <c r="Q741" s="12"/>
      <c r="R741" s="12"/>
      <c r="S741" s="44"/>
      <c r="T741" s="12"/>
      <c r="U741" s="12"/>
    </row>
    <row r="742" spans="6:21" x14ac:dyDescent="0.2">
      <c r="F742" s="163">
        <f t="shared" si="148"/>
        <v>34.900000000000155</v>
      </c>
      <c r="G742" s="46">
        <f t="shared" si="144"/>
        <v>-0.28531695488836517</v>
      </c>
      <c r="H742" s="46">
        <f t="shared" si="149"/>
        <v>0.38931585532975121</v>
      </c>
      <c r="I742" s="46">
        <f t="shared" si="150"/>
        <v>0.10399890044138604</v>
      </c>
      <c r="J742" s="46">
        <f t="shared" si="145"/>
        <v>2.1893125252873548E-2</v>
      </c>
      <c r="K742" s="46">
        <f t="shared" si="146"/>
        <v>0.12589202569425959</v>
      </c>
      <c r="L742" s="46">
        <f t="shared" si="147"/>
        <v>0.19629876039001326</v>
      </c>
      <c r="M742" s="46">
        <f t="shared" si="151"/>
        <v>0.32219078608427287</v>
      </c>
      <c r="O742" s="44"/>
      <c r="P742" s="12"/>
      <c r="Q742" s="12"/>
      <c r="R742" s="12"/>
      <c r="S742" s="44"/>
      <c r="T742" s="12"/>
      <c r="U742" s="12"/>
    </row>
    <row r="743" spans="6:21" x14ac:dyDescent="0.2">
      <c r="F743" s="163">
        <f t="shared" si="148"/>
        <v>34.950000000000152</v>
      </c>
      <c r="G743" s="46">
        <f t="shared" si="144"/>
        <v>-0.17633557568728822</v>
      </c>
      <c r="H743" s="46">
        <f t="shared" si="149"/>
        <v>-0.20567459149247225</v>
      </c>
      <c r="I743" s="46">
        <f t="shared" si="150"/>
        <v>-0.38201016717976044</v>
      </c>
      <c r="J743" s="46">
        <f t="shared" si="145"/>
        <v>5.1047818593598672E-2</v>
      </c>
      <c r="K743" s="46">
        <f t="shared" si="146"/>
        <v>-0.33096234858616175</v>
      </c>
      <c r="L743" s="46">
        <f t="shared" si="147"/>
        <v>0.18397986399668298</v>
      </c>
      <c r="M743" s="46">
        <f t="shared" si="151"/>
        <v>-0.1469824845894788</v>
      </c>
      <c r="O743" s="44"/>
      <c r="P743" s="12"/>
      <c r="Q743" s="12"/>
      <c r="R743" s="12"/>
      <c r="S743" s="44"/>
      <c r="T743" s="12"/>
      <c r="U743" s="12"/>
    </row>
    <row r="744" spans="6:21" x14ac:dyDescent="0.2">
      <c r="F744" s="163">
        <f t="shared" si="148"/>
        <v>35.000000000000149</v>
      </c>
      <c r="G744" s="46">
        <f t="shared" si="144"/>
        <v>5.533409667968225E-13</v>
      </c>
      <c r="H744" s="46">
        <f t="shared" si="149"/>
        <v>-0.727173036251333</v>
      </c>
      <c r="I744" s="46">
        <f t="shared" si="150"/>
        <v>-0.72717303625077967</v>
      </c>
      <c r="J744" s="46">
        <f t="shared" si="145"/>
        <v>7.5178347837919324E-2</v>
      </c>
      <c r="K744" s="46">
        <f t="shared" si="146"/>
        <v>-0.65199468841286035</v>
      </c>
      <c r="L744" s="46">
        <f t="shared" si="147"/>
        <v>0.10829103947774221</v>
      </c>
      <c r="M744" s="46">
        <f t="shared" si="151"/>
        <v>-0.54370364893511813</v>
      </c>
      <c r="O744" s="44"/>
      <c r="P744" s="12"/>
      <c r="Q744" s="12"/>
      <c r="R744" s="12"/>
      <c r="S744" s="44"/>
      <c r="T744" s="12"/>
      <c r="U744" s="12"/>
    </row>
    <row r="745" spans="6:21" x14ac:dyDescent="0.2">
      <c r="F745" s="163">
        <f t="shared" si="148"/>
        <v>35.050000000000146</v>
      </c>
      <c r="G745" s="46">
        <f t="shared" si="144"/>
        <v>0.17633557568818356</v>
      </c>
      <c r="H745" s="46">
        <f t="shared" si="149"/>
        <v>-0.98883674939435173</v>
      </c>
      <c r="I745" s="46">
        <f t="shared" si="150"/>
        <v>-0.81250117370616814</v>
      </c>
      <c r="J745" s="46">
        <f t="shared" si="145"/>
        <v>9.1909768433909855E-2</v>
      </c>
      <c r="K745" s="46">
        <f t="shared" si="146"/>
        <v>-0.72059140527225829</v>
      </c>
      <c r="L745" s="46">
        <f t="shared" si="147"/>
        <v>-4.6974940380159532E-3</v>
      </c>
      <c r="M745" s="46">
        <f t="shared" si="151"/>
        <v>-0.72528889931027429</v>
      </c>
      <c r="O745" s="44"/>
      <c r="P745" s="12"/>
      <c r="Q745" s="12"/>
      <c r="R745" s="12"/>
      <c r="S745" s="44"/>
      <c r="T745" s="12"/>
      <c r="U745" s="12"/>
    </row>
    <row r="746" spans="6:21" x14ac:dyDescent="0.2">
      <c r="F746" s="163">
        <f t="shared" si="148"/>
        <v>35.100000000000144</v>
      </c>
      <c r="G746" s="46">
        <f t="shared" si="144"/>
        <v>0.28531695488871245</v>
      </c>
      <c r="H746" s="46">
        <f t="shared" si="149"/>
        <v>-0.89716759871825302</v>
      </c>
      <c r="I746" s="46">
        <f t="shared" si="150"/>
        <v>-0.61185064382954057</v>
      </c>
      <c r="J746" s="46">
        <f t="shared" si="145"/>
        <v>9.9595361580333219E-2</v>
      </c>
      <c r="K746" s="46">
        <f t="shared" si="146"/>
        <v>-0.51225528224920736</v>
      </c>
      <c r="L746" s="46">
        <f t="shared" si="147"/>
        <v>-0.11606802516431224</v>
      </c>
      <c r="M746" s="46">
        <f t="shared" si="151"/>
        <v>-0.62832330741351961</v>
      </c>
      <c r="O746" s="44"/>
      <c r="P746" s="12"/>
      <c r="Q746" s="12"/>
      <c r="R746" s="12"/>
      <c r="S746" s="44"/>
      <c r="T746" s="12"/>
      <c r="U746" s="12"/>
    </row>
    <row r="747" spans="6:21" x14ac:dyDescent="0.2">
      <c r="F747" s="163">
        <f t="shared" si="148"/>
        <v>35.150000000000141</v>
      </c>
      <c r="G747" s="46">
        <f t="shared" si="144"/>
        <v>0.28531695488838199</v>
      </c>
      <c r="H747" s="46">
        <f t="shared" si="149"/>
        <v>-0.48492096427146708</v>
      </c>
      <c r="I747" s="46">
        <f t="shared" si="150"/>
        <v>-0.19960400938308509</v>
      </c>
      <c r="J747" s="46">
        <f t="shared" si="145"/>
        <v>9.7478705510115615E-2</v>
      </c>
      <c r="K747" s="46">
        <f t="shared" si="146"/>
        <v>-0.10212530387296948</v>
      </c>
      <c r="L747" s="46">
        <f t="shared" si="147"/>
        <v>-0.18746014641160391</v>
      </c>
      <c r="M747" s="46">
        <f t="shared" si="151"/>
        <v>-0.28958545028457339</v>
      </c>
      <c r="O747" s="44"/>
      <c r="P747" s="12"/>
      <c r="Q747" s="12"/>
      <c r="R747" s="12"/>
      <c r="S747" s="44"/>
      <c r="T747" s="12"/>
      <c r="U747" s="12"/>
    </row>
    <row r="748" spans="6:21" x14ac:dyDescent="0.2">
      <c r="F748" s="163">
        <f t="shared" si="148"/>
        <v>35.200000000000138</v>
      </c>
      <c r="G748" s="46">
        <f t="shared" ref="G748:G811" si="152">$J$41*SIN($J$40*F748+$J$42)</f>
        <v>0.17633557568733224</v>
      </c>
      <c r="H748" s="46">
        <f t="shared" si="149"/>
        <v>0.10059847090501607</v>
      </c>
      <c r="I748" s="46">
        <f t="shared" si="150"/>
        <v>0.27693404659234833</v>
      </c>
      <c r="J748" s="46">
        <f t="shared" ref="J748:J811" si="153">$M$41*SIN($M$40*F748+$M$42)</f>
        <v>8.576812308063686E-2</v>
      </c>
      <c r="K748" s="46">
        <f t="shared" ref="K748:K811" si="154">I748+J748</f>
        <v>0.36270216967298519</v>
      </c>
      <c r="L748" s="46">
        <f t="shared" ref="L748:L811" si="155">$P$41*SIN($P$40*F748+$P$42)</f>
        <v>-0.19428359287863736</v>
      </c>
      <c r="M748" s="46">
        <f t="shared" si="151"/>
        <v>0.16841857679434782</v>
      </c>
      <c r="O748" s="44"/>
      <c r="P748" s="12"/>
      <c r="Q748" s="12"/>
      <c r="R748" s="12"/>
      <c r="S748" s="44"/>
      <c r="T748" s="12"/>
      <c r="U748" s="12"/>
    </row>
    <row r="749" spans="6:21" x14ac:dyDescent="0.2">
      <c r="F749" s="163">
        <f t="shared" ref="F749:F812" si="156">F748+$G$38</f>
        <v>35.250000000000135</v>
      </c>
      <c r="G749" s="46">
        <f t="shared" si="152"/>
        <v>-4.9894769305752764E-13</v>
      </c>
      <c r="H749" s="46">
        <f t="shared" ref="H749:H812" si="157">$G$41*SIN($G$40*F749+$G$42)</f>
        <v>0.65017188582839802</v>
      </c>
      <c r="I749" s="46">
        <f t="shared" ref="I749:I812" si="158">G749+H749</f>
        <v>0.65017188582789909</v>
      </c>
      <c r="J749" s="46">
        <f t="shared" si="153"/>
        <v>6.5616178483886692E-2</v>
      </c>
      <c r="K749" s="46">
        <f t="shared" si="154"/>
        <v>0.71578806431178577</v>
      </c>
      <c r="L749" s="46">
        <f t="shared" si="155"/>
        <v>-0.13418810023325636</v>
      </c>
      <c r="M749" s="46">
        <f t="shared" si="151"/>
        <v>0.58159996407852943</v>
      </c>
      <c r="O749" s="44"/>
      <c r="P749" s="12"/>
      <c r="Q749" s="12"/>
      <c r="R749" s="12"/>
      <c r="S749" s="44"/>
      <c r="T749" s="12"/>
      <c r="U749" s="12"/>
    </row>
    <row r="750" spans="6:21" x14ac:dyDescent="0.2">
      <c r="F750" s="163">
        <f t="shared" si="156"/>
        <v>35.300000000000132</v>
      </c>
      <c r="G750" s="46">
        <f t="shared" si="152"/>
        <v>-0.17633557568813954</v>
      </c>
      <c r="H750" s="46">
        <f t="shared" si="157"/>
        <v>0.96742475387172311</v>
      </c>
      <c r="I750" s="46">
        <f t="shared" si="158"/>
        <v>0.7910891781835836</v>
      </c>
      <c r="J750" s="46">
        <f t="shared" si="153"/>
        <v>3.9006241025452297E-2</v>
      </c>
      <c r="K750" s="46">
        <f t="shared" si="154"/>
        <v>0.83009541920903585</v>
      </c>
      <c r="L750" s="46">
        <f t="shared" si="155"/>
        <v>-2.7872928529708397E-2</v>
      </c>
      <c r="M750" s="46">
        <f t="shared" ref="M750:M813" si="159">I750+L750+J750</f>
        <v>0.80222249067932749</v>
      </c>
      <c r="O750" s="44"/>
      <c r="P750" s="12"/>
      <c r="Q750" s="12"/>
      <c r="R750" s="12"/>
      <c r="S750" s="44"/>
      <c r="T750" s="12"/>
      <c r="U750" s="12"/>
    </row>
    <row r="751" spans="6:21" x14ac:dyDescent="0.2">
      <c r="F751" s="163">
        <f t="shared" si="156"/>
        <v>35.350000000000129</v>
      </c>
      <c r="G751" s="46">
        <f t="shared" si="152"/>
        <v>-0.28531695488869563</v>
      </c>
      <c r="H751" s="46">
        <f t="shared" si="157"/>
        <v>0.93899572950520394</v>
      </c>
      <c r="I751" s="46">
        <f t="shared" si="158"/>
        <v>0.65367877461650825</v>
      </c>
      <c r="J751" s="46">
        <f t="shared" si="153"/>
        <v>8.5572804491847749E-3</v>
      </c>
      <c r="K751" s="46">
        <f t="shared" si="154"/>
        <v>0.66223605506569305</v>
      </c>
      <c r="L751" s="46">
        <f t="shared" si="155"/>
        <v>8.8042780097866633E-2</v>
      </c>
      <c r="M751" s="46">
        <f t="shared" si="159"/>
        <v>0.75027883516355964</v>
      </c>
      <c r="O751" s="44"/>
      <c r="P751" s="12"/>
      <c r="Q751" s="12"/>
      <c r="R751" s="12"/>
      <c r="S751" s="44"/>
      <c r="T751" s="12"/>
      <c r="U751" s="12"/>
    </row>
    <row r="752" spans="6:21" x14ac:dyDescent="0.2">
      <c r="F752" s="163">
        <f t="shared" si="156"/>
        <v>35.400000000000126</v>
      </c>
      <c r="G752" s="46">
        <f t="shared" si="152"/>
        <v>-0.28531695488839881</v>
      </c>
      <c r="H752" s="46">
        <f t="shared" si="157"/>
        <v>0.57504312106558586</v>
      </c>
      <c r="I752" s="46">
        <f t="shared" si="158"/>
        <v>0.28972616617718705</v>
      </c>
      <c r="J752" s="46">
        <f t="shared" si="153"/>
        <v>-2.2733894003796926E-2</v>
      </c>
      <c r="K752" s="46">
        <f t="shared" si="154"/>
        <v>0.26699227217339011</v>
      </c>
      <c r="L752" s="46">
        <f t="shared" si="155"/>
        <v>0.1736330795987098</v>
      </c>
      <c r="M752" s="46">
        <f t="shared" si="159"/>
        <v>0.44062535177209988</v>
      </c>
      <c r="O752" s="44"/>
      <c r="P752" s="12"/>
      <c r="Q752" s="12"/>
      <c r="R752" s="12"/>
      <c r="S752" s="44"/>
      <c r="T752" s="12"/>
      <c r="U752" s="12"/>
    </row>
    <row r="753" spans="6:21" x14ac:dyDescent="0.2">
      <c r="F753" s="163">
        <f t="shared" si="156"/>
        <v>35.450000000000124</v>
      </c>
      <c r="G753" s="46">
        <f t="shared" si="152"/>
        <v>-0.17633557568736244</v>
      </c>
      <c r="H753" s="46">
        <f t="shared" si="157"/>
        <v>5.6151063871982803E-3</v>
      </c>
      <c r="I753" s="46">
        <f t="shared" si="158"/>
        <v>-0.17072046930016416</v>
      </c>
      <c r="J753" s="46">
        <f t="shared" si="153"/>
        <v>-5.1787581779149661E-2</v>
      </c>
      <c r="K753" s="46">
        <f t="shared" si="154"/>
        <v>-0.22250805107931382</v>
      </c>
      <c r="L753" s="46">
        <f t="shared" si="155"/>
        <v>0.19941729198017469</v>
      </c>
      <c r="M753" s="46">
        <f t="shared" si="159"/>
        <v>-2.309075909913913E-2</v>
      </c>
      <c r="O753" s="44"/>
      <c r="P753" s="12"/>
      <c r="Q753" s="12"/>
      <c r="R753" s="12"/>
      <c r="S753" s="44"/>
      <c r="T753" s="12"/>
      <c r="U753" s="12"/>
    </row>
    <row r="754" spans="6:21" x14ac:dyDescent="0.2">
      <c r="F754" s="163">
        <f t="shared" si="156"/>
        <v>35.500000000000121</v>
      </c>
      <c r="G754" s="46">
        <f t="shared" si="152"/>
        <v>4.4455441931823268E-13</v>
      </c>
      <c r="H754" s="46">
        <f t="shared" si="157"/>
        <v>-0.56581930785270118</v>
      </c>
      <c r="I754" s="46">
        <f t="shared" si="158"/>
        <v>-0.56581930785225665</v>
      </c>
      <c r="J754" s="46">
        <f t="shared" si="153"/>
        <v>-7.5744297417733322E-2</v>
      </c>
      <c r="K754" s="46">
        <f t="shared" si="154"/>
        <v>-0.64156360526999001</v>
      </c>
      <c r="L754" s="46">
        <f t="shared" si="155"/>
        <v>0.15651431661583939</v>
      </c>
      <c r="M754" s="46">
        <f t="shared" si="159"/>
        <v>-0.48504928865415059</v>
      </c>
      <c r="O754" s="44"/>
      <c r="P754" s="12"/>
      <c r="Q754" s="12"/>
      <c r="R754" s="12"/>
      <c r="S754" s="44"/>
      <c r="T754" s="12"/>
      <c r="U754" s="12"/>
    </row>
    <row r="755" spans="6:21" x14ac:dyDescent="0.2">
      <c r="F755" s="163">
        <f t="shared" si="156"/>
        <v>35.550000000000118</v>
      </c>
      <c r="G755" s="46">
        <f t="shared" si="152"/>
        <v>0.17633557568809555</v>
      </c>
      <c r="H755" s="46">
        <f t="shared" si="157"/>
        <v>-0.93507418480278881</v>
      </c>
      <c r="I755" s="46">
        <f t="shared" si="158"/>
        <v>-0.75873860911469326</v>
      </c>
      <c r="J755" s="46">
        <f t="shared" si="153"/>
        <v>-9.2246203231372184E-2</v>
      </c>
      <c r="K755" s="46">
        <f t="shared" si="154"/>
        <v>-0.85098481234606549</v>
      </c>
      <c r="L755" s="46">
        <f t="shared" si="155"/>
        <v>5.9701631900094011E-2</v>
      </c>
      <c r="M755" s="46">
        <f t="shared" si="159"/>
        <v>-0.79128318044597146</v>
      </c>
      <c r="O755" s="44"/>
      <c r="P755" s="12"/>
      <c r="Q755" s="12"/>
      <c r="R755" s="12"/>
      <c r="S755" s="44"/>
      <c r="T755" s="12"/>
      <c r="U755" s="12"/>
    </row>
    <row r="756" spans="6:21" x14ac:dyDescent="0.2">
      <c r="F756" s="163">
        <f t="shared" si="156"/>
        <v>35.600000000000115</v>
      </c>
      <c r="G756" s="46">
        <f t="shared" si="152"/>
        <v>0.28531695488867881</v>
      </c>
      <c r="H756" s="46">
        <f t="shared" si="157"/>
        <v>-0.97020673084023656</v>
      </c>
      <c r="I756" s="46">
        <f t="shared" si="158"/>
        <v>-0.68488977595155776</v>
      </c>
      <c r="J756" s="46">
        <f t="shared" si="153"/>
        <v>-9.9669169433616797E-2</v>
      </c>
      <c r="K756" s="46">
        <f t="shared" si="154"/>
        <v>-0.78455894538517457</v>
      </c>
      <c r="L756" s="46">
        <f t="shared" si="155"/>
        <v>-5.7674651680787226E-2</v>
      </c>
      <c r="M756" s="46">
        <f t="shared" si="159"/>
        <v>-0.84223359706596179</v>
      </c>
      <c r="O756" s="44"/>
      <c r="P756" s="12"/>
      <c r="Q756" s="12"/>
      <c r="R756" s="12"/>
      <c r="S756" s="44"/>
      <c r="T756" s="12"/>
      <c r="U756" s="12"/>
    </row>
    <row r="757" spans="6:21" x14ac:dyDescent="0.2">
      <c r="F757" s="163">
        <f t="shared" si="156"/>
        <v>35.650000000000112</v>
      </c>
      <c r="G757" s="46">
        <f t="shared" si="152"/>
        <v>0.28531695488841563</v>
      </c>
      <c r="H757" s="46">
        <f t="shared" si="157"/>
        <v>-0.65866332362822622</v>
      </c>
      <c r="I757" s="46">
        <f t="shared" si="158"/>
        <v>-0.37334636873981059</v>
      </c>
      <c r="J757" s="46">
        <f t="shared" si="153"/>
        <v>-9.7282622195660709E-2</v>
      </c>
      <c r="K757" s="46">
        <f t="shared" si="154"/>
        <v>-0.47062899093547128</v>
      </c>
      <c r="L757" s="46">
        <f t="shared" si="155"/>
        <v>-0.15518550840307241</v>
      </c>
      <c r="M757" s="46">
        <f t="shared" si="159"/>
        <v>-0.62581449933854372</v>
      </c>
      <c r="O757" s="44"/>
      <c r="P757" s="12"/>
      <c r="Q757" s="12"/>
      <c r="R757" s="12"/>
      <c r="S757" s="44"/>
      <c r="T757" s="12"/>
      <c r="U757" s="12"/>
    </row>
    <row r="758" spans="6:21" x14ac:dyDescent="0.2">
      <c r="F758" s="163">
        <f t="shared" si="156"/>
        <v>35.700000000000109</v>
      </c>
      <c r="G758" s="46">
        <f t="shared" si="152"/>
        <v>0.17633557568740643</v>
      </c>
      <c r="H758" s="46">
        <f t="shared" si="157"/>
        <v>-0.1117651942412044</v>
      </c>
      <c r="I758" s="46">
        <f t="shared" si="158"/>
        <v>6.457038144620203E-2</v>
      </c>
      <c r="J758" s="46">
        <f t="shared" si="153"/>
        <v>-8.532144726341151E-2</v>
      </c>
      <c r="K758" s="46">
        <f t="shared" si="154"/>
        <v>-2.075106581720948E-2</v>
      </c>
      <c r="L758" s="46">
        <f t="shared" si="155"/>
        <v>-0.19924434977972802</v>
      </c>
      <c r="M758" s="46">
        <f t="shared" si="159"/>
        <v>-0.2199954155969375</v>
      </c>
      <c r="O758" s="44"/>
      <c r="P758" s="12"/>
      <c r="Q758" s="12"/>
      <c r="R758" s="12"/>
      <c r="S758" s="44"/>
      <c r="T758" s="12"/>
      <c r="U758" s="12"/>
    </row>
    <row r="759" spans="6:21" x14ac:dyDescent="0.2">
      <c r="F759" s="163">
        <f t="shared" si="156"/>
        <v>35.750000000000107</v>
      </c>
      <c r="G759" s="46">
        <f t="shared" si="152"/>
        <v>-3.9016114557893776E-13</v>
      </c>
      <c r="H759" s="46">
        <f t="shared" si="157"/>
        <v>0.47506906836576357</v>
      </c>
      <c r="I759" s="46">
        <f t="shared" si="158"/>
        <v>0.47506906836537338</v>
      </c>
      <c r="J759" s="46">
        <f t="shared" si="153"/>
        <v>-6.4962872328493931E-2</v>
      </c>
      <c r="K759" s="46">
        <f t="shared" si="154"/>
        <v>0.41010619603687948</v>
      </c>
      <c r="L759" s="46">
        <f t="shared" si="155"/>
        <v>-0.17467557153165059</v>
      </c>
      <c r="M759" s="46">
        <f t="shared" si="159"/>
        <v>0.23543062450522886</v>
      </c>
      <c r="O759" s="44"/>
      <c r="P759" s="12"/>
      <c r="Q759" s="12"/>
      <c r="R759" s="12"/>
      <c r="S759" s="44"/>
      <c r="T759" s="12"/>
      <c r="U759" s="12"/>
    </row>
    <row r="760" spans="6:21" x14ac:dyDescent="0.2">
      <c r="F760" s="163">
        <f t="shared" si="156"/>
        <v>35.800000000000104</v>
      </c>
      <c r="G760" s="46">
        <f t="shared" si="152"/>
        <v>-0.17633557568805155</v>
      </c>
      <c r="H760" s="46">
        <f t="shared" si="157"/>
        <v>0.89215082679000413</v>
      </c>
      <c r="I760" s="46">
        <f t="shared" si="158"/>
        <v>0.71581525110195254</v>
      </c>
      <c r="J760" s="46">
        <f t="shared" si="153"/>
        <v>-3.8210603407344862E-2</v>
      </c>
      <c r="K760" s="46">
        <f t="shared" si="154"/>
        <v>0.67760464769460771</v>
      </c>
      <c r="L760" s="46">
        <f t="shared" si="155"/>
        <v>-8.9941630788080082E-2</v>
      </c>
      <c r="M760" s="46">
        <f t="shared" si="159"/>
        <v>0.58766301690652767</v>
      </c>
      <c r="O760" s="44"/>
      <c r="P760" s="12"/>
      <c r="Q760" s="12"/>
      <c r="R760" s="12"/>
      <c r="S760" s="44"/>
      <c r="T760" s="12"/>
      <c r="U760" s="12"/>
    </row>
    <row r="761" spans="6:21" x14ac:dyDescent="0.2">
      <c r="F761" s="163">
        <f t="shared" si="156"/>
        <v>35.850000000000101</v>
      </c>
      <c r="G761" s="46">
        <f t="shared" si="152"/>
        <v>-0.28531695488866204</v>
      </c>
      <c r="H761" s="46">
        <f t="shared" si="157"/>
        <v>0.99044770309759367</v>
      </c>
      <c r="I761" s="46">
        <f t="shared" si="158"/>
        <v>0.70513074820893162</v>
      </c>
      <c r="J761" s="46">
        <f t="shared" si="153"/>
        <v>-7.6976186117429946E-3</v>
      </c>
      <c r="K761" s="46">
        <f t="shared" si="154"/>
        <v>0.69743312959718862</v>
      </c>
      <c r="L761" s="46">
        <f t="shared" si="155"/>
        <v>2.5771758220778474E-2</v>
      </c>
      <c r="M761" s="46">
        <f t="shared" si="159"/>
        <v>0.7232048878179671</v>
      </c>
      <c r="O761" s="44"/>
      <c r="P761" s="12"/>
      <c r="Q761" s="12"/>
      <c r="R761" s="12"/>
      <c r="S761" s="44"/>
      <c r="T761" s="12"/>
      <c r="U761" s="12"/>
    </row>
    <row r="762" spans="6:21" x14ac:dyDescent="0.2">
      <c r="F762" s="163">
        <f t="shared" si="156"/>
        <v>35.900000000000098</v>
      </c>
      <c r="G762" s="46">
        <f t="shared" si="152"/>
        <v>-0.28531695488843239</v>
      </c>
      <c r="H762" s="46">
        <f t="shared" si="157"/>
        <v>0.73483608681236212</v>
      </c>
      <c r="I762" s="46">
        <f t="shared" si="158"/>
        <v>0.44951913192392973</v>
      </c>
      <c r="J762" s="46">
        <f t="shared" si="153"/>
        <v>2.3572971506131815E-2</v>
      </c>
      <c r="K762" s="46">
        <f t="shared" si="154"/>
        <v>0.47309210343006153</v>
      </c>
      <c r="L762" s="46">
        <f t="shared" si="155"/>
        <v>0.13260833630781496</v>
      </c>
      <c r="M762" s="46">
        <f t="shared" si="159"/>
        <v>0.60570043973787646</v>
      </c>
      <c r="O762" s="44"/>
      <c r="P762" s="12"/>
      <c r="Q762" s="12"/>
      <c r="R762" s="12"/>
      <c r="S762" s="44"/>
      <c r="T762" s="12"/>
      <c r="U762" s="12"/>
    </row>
    <row r="763" spans="6:21" x14ac:dyDescent="0.2">
      <c r="F763" s="163">
        <f t="shared" si="156"/>
        <v>35.950000000000095</v>
      </c>
      <c r="G763" s="46">
        <f t="shared" si="152"/>
        <v>-0.17633557568745048</v>
      </c>
      <c r="H763" s="46">
        <f t="shared" si="157"/>
        <v>0.21665156438250285</v>
      </c>
      <c r="I763" s="46">
        <f t="shared" si="158"/>
        <v>4.0315988695052374E-2</v>
      </c>
      <c r="J763" s="46">
        <f t="shared" si="153"/>
        <v>5.252349231743051E-2</v>
      </c>
      <c r="K763" s="46">
        <f t="shared" si="154"/>
        <v>9.2839481012482877E-2</v>
      </c>
      <c r="L763" s="46">
        <f t="shared" si="155"/>
        <v>0.193769368396876</v>
      </c>
      <c r="M763" s="46">
        <f t="shared" si="159"/>
        <v>0.28660884940935888</v>
      </c>
      <c r="O763" s="44"/>
      <c r="P763" s="12"/>
      <c r="Q763" s="12"/>
      <c r="R763" s="12"/>
      <c r="S763" s="44"/>
      <c r="T763" s="12"/>
      <c r="U763" s="12"/>
    </row>
    <row r="764" spans="6:21" x14ac:dyDescent="0.2">
      <c r="F764" s="163">
        <f t="shared" si="156"/>
        <v>36.000000000000092</v>
      </c>
      <c r="G764" s="46">
        <f t="shared" si="152"/>
        <v>3.3576787183964285E-13</v>
      </c>
      <c r="H764" s="46">
        <f t="shared" si="157"/>
        <v>-0.37894727111875459</v>
      </c>
      <c r="I764" s="46">
        <f t="shared" si="158"/>
        <v>-0.3789472711184188</v>
      </c>
      <c r="J764" s="46">
        <f t="shared" si="153"/>
        <v>7.6304612131990135E-2</v>
      </c>
      <c r="K764" s="46">
        <f t="shared" si="154"/>
        <v>-0.30264265898642867</v>
      </c>
      <c r="L764" s="46">
        <f t="shared" si="155"/>
        <v>0.18818858058506735</v>
      </c>
      <c r="M764" s="46">
        <f t="shared" si="159"/>
        <v>-0.11445407840136132</v>
      </c>
      <c r="O764" s="44"/>
      <c r="P764" s="12"/>
      <c r="Q764" s="12"/>
      <c r="R764" s="12"/>
      <c r="S764" s="44"/>
      <c r="T764" s="12"/>
      <c r="U764" s="12"/>
    </row>
    <row r="765" spans="6:21" x14ac:dyDescent="0.2">
      <c r="F765" s="163">
        <f t="shared" si="156"/>
        <v>36.05000000000009</v>
      </c>
      <c r="G765" s="46">
        <f t="shared" si="152"/>
        <v>0.17633557568800753</v>
      </c>
      <c r="H765" s="46">
        <f t="shared" si="157"/>
        <v>-0.83914000988786952</v>
      </c>
      <c r="I765" s="46">
        <f t="shared" si="158"/>
        <v>-0.66280443419986201</v>
      </c>
      <c r="J765" s="46">
        <f t="shared" si="153"/>
        <v>9.2575775532632271E-2</v>
      </c>
      <c r="K765" s="46">
        <f t="shared" si="154"/>
        <v>-0.57022865866722972</v>
      </c>
      <c r="L765" s="46">
        <f t="shared" si="155"/>
        <v>0.11778821650728602</v>
      </c>
      <c r="M765" s="46">
        <f t="shared" si="159"/>
        <v>-0.45244044215994372</v>
      </c>
      <c r="O765" s="44"/>
      <c r="P765" s="12"/>
      <c r="Q765" s="12"/>
      <c r="R765" s="12"/>
      <c r="S765" s="44"/>
      <c r="T765" s="12"/>
      <c r="U765" s="12"/>
    </row>
    <row r="766" spans="6:21" x14ac:dyDescent="0.2">
      <c r="F766" s="163">
        <f t="shared" si="156"/>
        <v>36.100000000000087</v>
      </c>
      <c r="G766" s="46">
        <f t="shared" si="152"/>
        <v>0.28531695488864522</v>
      </c>
      <c r="H766" s="46">
        <f t="shared" si="157"/>
        <v>-0.99948978365743957</v>
      </c>
      <c r="I766" s="46">
        <f t="shared" si="158"/>
        <v>-0.71417282876879429</v>
      </c>
      <c r="J766" s="46">
        <f t="shared" si="153"/>
        <v>9.9735562572009565E-2</v>
      </c>
      <c r="K766" s="46">
        <f t="shared" si="154"/>
        <v>-0.61443726619678474</v>
      </c>
      <c r="L766" s="46">
        <f t="shared" si="155"/>
        <v>6.8169407440644607E-3</v>
      </c>
      <c r="M766" s="46">
        <f t="shared" si="159"/>
        <v>-0.60762032545272027</v>
      </c>
      <c r="O766" s="44"/>
      <c r="P766" s="12"/>
      <c r="Q766" s="12"/>
      <c r="R766" s="12"/>
      <c r="S766" s="44"/>
      <c r="T766" s="12"/>
      <c r="U766" s="12"/>
    </row>
    <row r="767" spans="6:21" x14ac:dyDescent="0.2">
      <c r="F767" s="163">
        <f t="shared" si="156"/>
        <v>36.150000000000084</v>
      </c>
      <c r="G767" s="46">
        <f t="shared" si="152"/>
        <v>0.28531695488844921</v>
      </c>
      <c r="H767" s="46">
        <f t="shared" si="157"/>
        <v>-0.80270013291235387</v>
      </c>
      <c r="I767" s="46">
        <f t="shared" si="158"/>
        <v>-0.51738317802390466</v>
      </c>
      <c r="J767" s="46">
        <f t="shared" si="153"/>
        <v>9.7079301709355068E-2</v>
      </c>
      <c r="K767" s="46">
        <f t="shared" si="154"/>
        <v>-0.42030387631454957</v>
      </c>
      <c r="L767" s="46">
        <f t="shared" si="155"/>
        <v>-0.10650235852348817</v>
      </c>
      <c r="M767" s="46">
        <f t="shared" si="159"/>
        <v>-0.52680623483803779</v>
      </c>
      <c r="O767" s="44"/>
      <c r="P767" s="12"/>
      <c r="Q767" s="12"/>
      <c r="R767" s="12"/>
      <c r="S767" s="44"/>
      <c r="T767" s="12"/>
      <c r="U767" s="12"/>
    </row>
    <row r="768" spans="6:21" x14ac:dyDescent="0.2">
      <c r="F768" s="163">
        <f t="shared" si="156"/>
        <v>36.200000000000081</v>
      </c>
      <c r="G768" s="46">
        <f t="shared" si="152"/>
        <v>0.17633557568749447</v>
      </c>
      <c r="H768" s="46">
        <f t="shared" si="157"/>
        <v>-0.319088277264791</v>
      </c>
      <c r="I768" s="46">
        <f t="shared" si="158"/>
        <v>-0.14275270157729653</v>
      </c>
      <c r="J768" s="46">
        <f t="shared" si="153"/>
        <v>8.4868424105186704E-2</v>
      </c>
      <c r="K768" s="46">
        <f t="shared" si="154"/>
        <v>-5.7884277472109821E-2</v>
      </c>
      <c r="L768" s="46">
        <f t="shared" si="155"/>
        <v>-0.18313804112654478</v>
      </c>
      <c r="M768" s="46">
        <f t="shared" si="159"/>
        <v>-0.24102231859865464</v>
      </c>
      <c r="O768" s="44"/>
      <c r="P768" s="12"/>
      <c r="Q768" s="12"/>
      <c r="R768" s="12"/>
      <c r="S768" s="44"/>
      <c r="T768" s="12"/>
      <c r="U768" s="12"/>
    </row>
    <row r="769" spans="6:21" x14ac:dyDescent="0.2">
      <c r="F769" s="163">
        <f t="shared" si="156"/>
        <v>36.250000000000078</v>
      </c>
      <c r="G769" s="46">
        <f t="shared" si="152"/>
        <v>-2.8137459810034794E-13</v>
      </c>
      <c r="H769" s="46">
        <f t="shared" si="157"/>
        <v>0.27854075552164476</v>
      </c>
      <c r="I769" s="46">
        <f t="shared" si="158"/>
        <v>0.27854075552136337</v>
      </c>
      <c r="J769" s="46">
        <f t="shared" si="153"/>
        <v>6.4304733372953032E-2</v>
      </c>
      <c r="K769" s="46">
        <f t="shared" si="154"/>
        <v>0.34284548889431643</v>
      </c>
      <c r="L769" s="46">
        <f t="shared" si="155"/>
        <v>-0.19669375263308114</v>
      </c>
      <c r="M769" s="46">
        <f t="shared" si="159"/>
        <v>0.14615173626123526</v>
      </c>
      <c r="O769" s="44"/>
      <c r="P769" s="12"/>
      <c r="Q769" s="12"/>
      <c r="R769" s="12"/>
      <c r="S769" s="44"/>
      <c r="T769" s="12"/>
      <c r="U769" s="12"/>
    </row>
    <row r="770" spans="6:21" x14ac:dyDescent="0.2">
      <c r="F770" s="163">
        <f t="shared" si="156"/>
        <v>36.300000000000075</v>
      </c>
      <c r="G770" s="46">
        <f t="shared" si="152"/>
        <v>-0.17633557568796351</v>
      </c>
      <c r="H770" s="46">
        <f t="shared" si="157"/>
        <v>0.77664112202510349</v>
      </c>
      <c r="I770" s="46">
        <f t="shared" si="158"/>
        <v>0.60030554633713995</v>
      </c>
      <c r="J770" s="46">
        <f t="shared" si="153"/>
        <v>3.7412123177708888E-2</v>
      </c>
      <c r="K770" s="46">
        <f t="shared" si="154"/>
        <v>0.63771766951484887</v>
      </c>
      <c r="L770" s="46">
        <f t="shared" si="155"/>
        <v>-0.14250037086200057</v>
      </c>
      <c r="M770" s="46">
        <f t="shared" si="159"/>
        <v>0.49521729865284825</v>
      </c>
      <c r="O770" s="44"/>
      <c r="P770" s="12"/>
      <c r="Q770" s="12"/>
      <c r="R770" s="12"/>
      <c r="S770" s="44"/>
      <c r="T770" s="12"/>
      <c r="U770" s="12"/>
    </row>
    <row r="771" spans="6:21" x14ac:dyDescent="0.2">
      <c r="F771" s="163">
        <f t="shared" si="156"/>
        <v>36.350000000000072</v>
      </c>
      <c r="G771" s="46">
        <f t="shared" si="152"/>
        <v>-0.2853169548886284</v>
      </c>
      <c r="H771" s="46">
        <f t="shared" si="157"/>
        <v>0.9972307346321978</v>
      </c>
      <c r="I771" s="46">
        <f t="shared" si="158"/>
        <v>0.7119137797435694</v>
      </c>
      <c r="J771" s="46">
        <f t="shared" si="153"/>
        <v>6.8373841233232971E-3</v>
      </c>
      <c r="K771" s="46">
        <f t="shared" si="154"/>
        <v>0.71875116386689264</v>
      </c>
      <c r="L771" s="46">
        <f t="shared" si="155"/>
        <v>-3.9224235885064344E-2</v>
      </c>
      <c r="M771" s="46">
        <f t="shared" si="159"/>
        <v>0.67952692798182834</v>
      </c>
      <c r="O771" s="44"/>
      <c r="P771" s="12"/>
      <c r="Q771" s="12"/>
      <c r="R771" s="12"/>
      <c r="S771" s="44"/>
      <c r="T771" s="12"/>
      <c r="U771" s="12"/>
    </row>
    <row r="772" spans="6:21" x14ac:dyDescent="0.2">
      <c r="F772" s="163">
        <f t="shared" si="156"/>
        <v>36.40000000000007</v>
      </c>
      <c r="G772" s="46">
        <f t="shared" si="152"/>
        <v>-0.28531695488846603</v>
      </c>
      <c r="H772" s="46">
        <f t="shared" si="157"/>
        <v>0.86148813004383273</v>
      </c>
      <c r="I772" s="46">
        <f t="shared" si="158"/>
        <v>0.57617117515536664</v>
      </c>
      <c r="J772" s="46">
        <f t="shared" si="153"/>
        <v>-2.4410295338158056E-2</v>
      </c>
      <c r="K772" s="46">
        <f t="shared" si="154"/>
        <v>0.55176087981720856</v>
      </c>
      <c r="L772" s="46">
        <f t="shared" si="155"/>
        <v>7.756227438415364E-2</v>
      </c>
      <c r="M772" s="46">
        <f t="shared" si="159"/>
        <v>0.6293231542013622</v>
      </c>
      <c r="O772" s="44"/>
      <c r="P772" s="12"/>
      <c r="Q772" s="12"/>
      <c r="R772" s="12"/>
      <c r="S772" s="44"/>
      <c r="T772" s="12"/>
      <c r="U772" s="12"/>
    </row>
    <row r="773" spans="6:21" x14ac:dyDescent="0.2">
      <c r="F773" s="163">
        <f t="shared" si="156"/>
        <v>36.450000000000067</v>
      </c>
      <c r="G773" s="46">
        <f t="shared" si="152"/>
        <v>-0.17633557568753847</v>
      </c>
      <c r="H773" s="46">
        <f t="shared" si="157"/>
        <v>0.41791709136765492</v>
      </c>
      <c r="I773" s="46">
        <f t="shared" si="158"/>
        <v>0.24158151568011646</v>
      </c>
      <c r="J773" s="46">
        <f t="shared" si="153"/>
        <v>-5.3255495461648997E-2</v>
      </c>
      <c r="K773" s="46">
        <f t="shared" si="154"/>
        <v>0.18832602021846745</v>
      </c>
      <c r="L773" s="46">
        <f t="shared" si="155"/>
        <v>0.16763327543291384</v>
      </c>
      <c r="M773" s="46">
        <f t="shared" si="159"/>
        <v>0.35595929565138129</v>
      </c>
      <c r="O773" s="44"/>
      <c r="P773" s="12"/>
      <c r="Q773" s="12"/>
      <c r="R773" s="12"/>
      <c r="S773" s="44"/>
      <c r="T773" s="12"/>
      <c r="U773" s="12"/>
    </row>
    <row r="774" spans="6:21" x14ac:dyDescent="0.2">
      <c r="F774" s="163">
        <f t="shared" si="156"/>
        <v>36.500000000000064</v>
      </c>
      <c r="G774" s="46">
        <f t="shared" si="152"/>
        <v>2.4403435001929542E-13</v>
      </c>
      <c r="H774" s="46">
        <f t="shared" si="157"/>
        <v>-0.17498480785994969</v>
      </c>
      <c r="I774" s="46">
        <f t="shared" si="158"/>
        <v>-0.17498480785970566</v>
      </c>
      <c r="J774" s="46">
        <f t="shared" si="153"/>
        <v>-7.6859250297050763E-2</v>
      </c>
      <c r="K774" s="46">
        <f t="shared" si="154"/>
        <v>-0.25184405815675642</v>
      </c>
      <c r="L774" s="46">
        <f t="shared" si="155"/>
        <v>0.19996475877100572</v>
      </c>
      <c r="M774" s="46">
        <f t="shared" si="159"/>
        <v>-5.1879299385750699E-2</v>
      </c>
      <c r="O774" s="44"/>
      <c r="P774" s="12"/>
      <c r="Q774" s="12"/>
      <c r="R774" s="12"/>
      <c r="S774" s="44"/>
      <c r="T774" s="12"/>
      <c r="U774" s="12"/>
    </row>
    <row r="775" spans="6:21" x14ac:dyDescent="0.2">
      <c r="F775" s="163">
        <f t="shared" si="156"/>
        <v>36.550000000000061</v>
      </c>
      <c r="G775" s="46">
        <f t="shared" si="152"/>
        <v>0.17633557568791952</v>
      </c>
      <c r="H775" s="46">
        <f t="shared" si="157"/>
        <v>-0.70536083178618691</v>
      </c>
      <c r="I775" s="46">
        <f t="shared" si="158"/>
        <v>-0.52902525609826734</v>
      </c>
      <c r="J775" s="46">
        <f t="shared" si="153"/>
        <v>-9.2898460819731757E-2</v>
      </c>
      <c r="K775" s="46">
        <f t="shared" si="154"/>
        <v>-0.62192371691799908</v>
      </c>
      <c r="L775" s="46">
        <f t="shared" si="155"/>
        <v>0.16342048518821292</v>
      </c>
      <c r="M775" s="46">
        <f t="shared" si="159"/>
        <v>-0.45850323172978613</v>
      </c>
      <c r="O775" s="44"/>
      <c r="P775" s="12"/>
      <c r="Q775" s="12"/>
      <c r="R775" s="12"/>
      <c r="S775" s="44"/>
      <c r="T775" s="12"/>
      <c r="U775" s="12"/>
    </row>
    <row r="776" spans="6:21" x14ac:dyDescent="0.2">
      <c r="F776" s="163">
        <f t="shared" si="156"/>
        <v>36.600000000000058</v>
      </c>
      <c r="G776" s="46">
        <f t="shared" si="152"/>
        <v>0.28531695488861158</v>
      </c>
      <c r="H776" s="46">
        <f t="shared" si="157"/>
        <v>-0.98369609886002318</v>
      </c>
      <c r="I776" s="46">
        <f t="shared" si="158"/>
        <v>-0.69837914397141154</v>
      </c>
      <c r="J776" s="46">
        <f t="shared" si="153"/>
        <v>-9.9794536056309391E-2</v>
      </c>
      <c r="K776" s="46">
        <f t="shared" si="154"/>
        <v>-0.79817368002772093</v>
      </c>
      <c r="L776" s="46">
        <f t="shared" si="155"/>
        <v>7.0587745163165544E-2</v>
      </c>
      <c r="M776" s="46">
        <f t="shared" si="159"/>
        <v>-0.72758593486455536</v>
      </c>
      <c r="O776" s="44"/>
      <c r="P776" s="12"/>
      <c r="Q776" s="12"/>
      <c r="R776" s="12"/>
      <c r="S776" s="44"/>
      <c r="T776" s="12"/>
      <c r="U776" s="12"/>
    </row>
    <row r="777" spans="6:21" x14ac:dyDescent="0.2">
      <c r="F777" s="163">
        <f t="shared" si="156"/>
        <v>36.650000000000055</v>
      </c>
      <c r="G777" s="46">
        <f t="shared" si="152"/>
        <v>0.28531695488848285</v>
      </c>
      <c r="H777" s="46">
        <f t="shared" si="157"/>
        <v>-0.91053536828732817</v>
      </c>
      <c r="I777" s="46">
        <f t="shared" si="158"/>
        <v>-0.62521841339884532</v>
      </c>
      <c r="J777" s="46">
        <f t="shared" si="153"/>
        <v>-9.6868759176873417E-2</v>
      </c>
      <c r="K777" s="46">
        <f t="shared" si="154"/>
        <v>-0.72208717257571875</v>
      </c>
      <c r="L777" s="46">
        <f t="shared" si="155"/>
        <v>-4.6558200885442567E-2</v>
      </c>
      <c r="M777" s="46">
        <f t="shared" si="159"/>
        <v>-0.76864537346116135</v>
      </c>
      <c r="O777" s="44"/>
      <c r="P777" s="12"/>
      <c r="Q777" s="12"/>
      <c r="R777" s="12"/>
      <c r="S777" s="44"/>
      <c r="T777" s="12"/>
      <c r="U777" s="12"/>
    </row>
    <row r="778" spans="6:21" x14ac:dyDescent="0.2">
      <c r="F778" s="163">
        <f t="shared" si="156"/>
        <v>36.700000000000053</v>
      </c>
      <c r="G778" s="46">
        <f t="shared" si="152"/>
        <v>0.17633557568758246</v>
      </c>
      <c r="H778" s="46">
        <f t="shared" si="157"/>
        <v>-0.51202055931632118</v>
      </c>
      <c r="I778" s="46">
        <f t="shared" si="158"/>
        <v>-0.33568498362873872</v>
      </c>
      <c r="J778" s="46">
        <f t="shared" si="153"/>
        <v>-8.4409087307834085E-2</v>
      </c>
      <c r="K778" s="46">
        <f t="shared" si="154"/>
        <v>-0.42009407093657281</v>
      </c>
      <c r="L778" s="46">
        <f t="shared" si="155"/>
        <v>-0.14766766457301914</v>
      </c>
      <c r="M778" s="46">
        <f t="shared" si="159"/>
        <v>-0.56776173550959186</v>
      </c>
      <c r="O778" s="44"/>
      <c r="P778" s="12"/>
      <c r="Q778" s="12"/>
      <c r="R778" s="12"/>
      <c r="S778" s="44"/>
      <c r="T778" s="12"/>
      <c r="U778" s="12"/>
    </row>
    <row r="779" spans="6:21" x14ac:dyDescent="0.2">
      <c r="F779" s="163">
        <f t="shared" si="156"/>
        <v>36.75000000000005</v>
      </c>
      <c r="G779" s="46">
        <f t="shared" si="152"/>
        <v>-1.8964107628000048E-13</v>
      </c>
      <c r="H779" s="46">
        <f t="shared" si="157"/>
        <v>6.9450324728021123E-2</v>
      </c>
      <c r="I779" s="46">
        <f t="shared" si="158"/>
        <v>6.9450324727831483E-2</v>
      </c>
      <c r="J779" s="46">
        <f t="shared" si="153"/>
        <v>-6.3641810578369415E-2</v>
      </c>
      <c r="K779" s="46">
        <f t="shared" si="154"/>
        <v>5.8085141494620685E-3</v>
      </c>
      <c r="L779" s="46">
        <f t="shared" si="155"/>
        <v>-0.19791455511163261</v>
      </c>
      <c r="M779" s="46">
        <f t="shared" si="159"/>
        <v>-0.19210604096217054</v>
      </c>
      <c r="O779" s="44"/>
      <c r="P779" s="12"/>
      <c r="Q779" s="12"/>
      <c r="R779" s="12"/>
      <c r="S779" s="44"/>
      <c r="T779" s="12"/>
      <c r="U779" s="12"/>
    </row>
    <row r="780" spans="6:21" x14ac:dyDescent="0.2">
      <c r="F780" s="163">
        <f t="shared" si="156"/>
        <v>36.800000000000047</v>
      </c>
      <c r="G780" s="46">
        <f t="shared" si="152"/>
        <v>-0.17633557568787553</v>
      </c>
      <c r="H780" s="46">
        <f t="shared" si="157"/>
        <v>0.6261050981815065</v>
      </c>
      <c r="I780" s="46">
        <f t="shared" si="158"/>
        <v>0.449769522493631</v>
      </c>
      <c r="J780" s="46">
        <f t="shared" si="153"/>
        <v>-3.6610859738095351E-2</v>
      </c>
      <c r="K780" s="46">
        <f t="shared" si="154"/>
        <v>0.41315866275553564</v>
      </c>
      <c r="L780" s="46">
        <f t="shared" si="155"/>
        <v>-0.17999185980545235</v>
      </c>
      <c r="M780" s="46">
        <f t="shared" si="159"/>
        <v>0.2331668029500833</v>
      </c>
      <c r="O780" s="44"/>
      <c r="P780" s="12"/>
      <c r="Q780" s="12"/>
      <c r="R780" s="12"/>
      <c r="S780" s="44"/>
      <c r="T780" s="12"/>
      <c r="U780" s="12"/>
    </row>
    <row r="781" spans="6:21" x14ac:dyDescent="0.2">
      <c r="F781" s="163">
        <f t="shared" si="156"/>
        <v>36.850000000000044</v>
      </c>
      <c r="G781" s="46">
        <f t="shared" si="152"/>
        <v>-0.28531695488859476</v>
      </c>
      <c r="H781" s="46">
        <f t="shared" si="157"/>
        <v>0.95903891109448003</v>
      </c>
      <c r="I781" s="46">
        <f t="shared" si="158"/>
        <v>0.67372195620588526</v>
      </c>
      <c r="J781" s="46">
        <f t="shared" si="153"/>
        <v>-5.9766409795775693E-3</v>
      </c>
      <c r="K781" s="46">
        <f t="shared" si="154"/>
        <v>0.66774531522630765</v>
      </c>
      <c r="L781" s="46">
        <f t="shared" si="155"/>
        <v>-0.10007286245139851</v>
      </c>
      <c r="M781" s="46">
        <f t="shared" si="159"/>
        <v>0.56767245277490908</v>
      </c>
      <c r="O781" s="44"/>
      <c r="P781" s="12"/>
      <c r="Q781" s="12"/>
      <c r="R781" s="12"/>
      <c r="S781" s="44"/>
      <c r="T781" s="12"/>
      <c r="U781" s="12"/>
    </row>
    <row r="782" spans="6:21" x14ac:dyDescent="0.2">
      <c r="F782" s="163">
        <f t="shared" si="156"/>
        <v>36.900000000000041</v>
      </c>
      <c r="G782" s="46">
        <f t="shared" si="152"/>
        <v>-0.28531695488849967</v>
      </c>
      <c r="H782" s="46">
        <f t="shared" si="157"/>
        <v>0.94928727549583525</v>
      </c>
      <c r="I782" s="46">
        <f t="shared" si="158"/>
        <v>0.66397032060733552</v>
      </c>
      <c r="J782" s="46">
        <f t="shared" si="153"/>
        <v>2.5245803208625059E-2</v>
      </c>
      <c r="K782" s="46">
        <f t="shared" si="154"/>
        <v>0.68921612381596054</v>
      </c>
      <c r="L782" s="46">
        <f t="shared" si="155"/>
        <v>1.4315179302984976E-2</v>
      </c>
      <c r="M782" s="46">
        <f t="shared" si="159"/>
        <v>0.70353130311894552</v>
      </c>
      <c r="O782" s="44"/>
      <c r="P782" s="12"/>
      <c r="Q782" s="12"/>
      <c r="R782" s="12"/>
      <c r="S782" s="44"/>
      <c r="T782" s="12"/>
      <c r="U782" s="12"/>
    </row>
    <row r="783" spans="6:21" x14ac:dyDescent="0.2">
      <c r="F783" s="163">
        <f t="shared" si="156"/>
        <v>36.950000000000038</v>
      </c>
      <c r="G783" s="46">
        <f t="shared" si="152"/>
        <v>-0.17633557568762645</v>
      </c>
      <c r="H783" s="46">
        <f t="shared" si="157"/>
        <v>0.60033466274558345</v>
      </c>
      <c r="I783" s="46">
        <f t="shared" si="158"/>
        <v>0.42399908705795697</v>
      </c>
      <c r="J783" s="46">
        <f t="shared" si="153"/>
        <v>5.3983536755703977E-2</v>
      </c>
      <c r="K783" s="46">
        <f t="shared" si="154"/>
        <v>0.47798262381366097</v>
      </c>
      <c r="L783" s="46">
        <f t="shared" si="155"/>
        <v>0.12377250818570547</v>
      </c>
      <c r="M783" s="46">
        <f t="shared" si="159"/>
        <v>0.60175513199936648</v>
      </c>
      <c r="O783" s="44"/>
      <c r="P783" s="12"/>
      <c r="Q783" s="12"/>
      <c r="R783" s="12"/>
      <c r="S783" s="44"/>
      <c r="T783" s="12"/>
      <c r="U783" s="12"/>
    </row>
    <row r="784" spans="6:21" x14ac:dyDescent="0.2">
      <c r="F784" s="163">
        <f t="shared" si="156"/>
        <v>37.000000000000036</v>
      </c>
      <c r="G784" s="46">
        <f t="shared" si="152"/>
        <v>1.3524780254070557E-13</v>
      </c>
      <c r="H784" s="46">
        <f t="shared" si="157"/>
        <v>3.686942617978127E-2</v>
      </c>
      <c r="I784" s="46">
        <f t="shared" si="158"/>
        <v>3.6869426179916516E-2</v>
      </c>
      <c r="J784" s="46">
        <f t="shared" si="153"/>
        <v>7.7408170651567826E-2</v>
      </c>
      <c r="K784" s="46">
        <f t="shared" si="154"/>
        <v>0.11427759683148433</v>
      </c>
      <c r="L784" s="46">
        <f t="shared" si="155"/>
        <v>0.19059769908731017</v>
      </c>
      <c r="M784" s="46">
        <f t="shared" si="159"/>
        <v>0.30487529591879448</v>
      </c>
      <c r="O784" s="44"/>
      <c r="P784" s="12"/>
      <c r="Q784" s="12"/>
      <c r="R784" s="12"/>
      <c r="S784" s="44"/>
      <c r="T784" s="12"/>
      <c r="U784" s="12"/>
    </row>
    <row r="785" spans="6:21" x14ac:dyDescent="0.2">
      <c r="F785" s="163">
        <f t="shared" si="156"/>
        <v>37.050000000000033</v>
      </c>
      <c r="G785" s="46">
        <f t="shared" si="152"/>
        <v>0.17633557568783151</v>
      </c>
      <c r="H785" s="46">
        <f t="shared" si="157"/>
        <v>-0.53977005775031306</v>
      </c>
      <c r="I785" s="46">
        <f t="shared" si="158"/>
        <v>-0.36343448206248152</v>
      </c>
      <c r="J785" s="46">
        <f t="shared" si="153"/>
        <v>9.3214235087056563E-2</v>
      </c>
      <c r="K785" s="46">
        <f t="shared" si="154"/>
        <v>-0.27022024697542496</v>
      </c>
      <c r="L785" s="46">
        <f t="shared" si="155"/>
        <v>0.19177351820610866</v>
      </c>
      <c r="M785" s="46">
        <f t="shared" si="159"/>
        <v>-7.8446728769316298E-2</v>
      </c>
      <c r="O785" s="44"/>
      <c r="P785" s="12"/>
      <c r="Q785" s="12"/>
      <c r="R785" s="12"/>
      <c r="S785" s="44"/>
      <c r="T785" s="12"/>
      <c r="U785" s="12"/>
    </row>
    <row r="786" spans="6:21" x14ac:dyDescent="0.2">
      <c r="F786" s="163">
        <f t="shared" si="156"/>
        <v>37.10000000000003</v>
      </c>
      <c r="G786" s="46">
        <f t="shared" si="152"/>
        <v>0.28531695488857794</v>
      </c>
      <c r="H786" s="46">
        <f t="shared" si="157"/>
        <v>-0.92353796765617557</v>
      </c>
      <c r="I786" s="46">
        <f t="shared" si="158"/>
        <v>-0.63822101276759757</v>
      </c>
      <c r="J786" s="46">
        <f t="shared" si="153"/>
        <v>9.9846085499285878E-2</v>
      </c>
      <c r="K786" s="46">
        <f t="shared" si="154"/>
        <v>-0.53837492726831171</v>
      </c>
      <c r="L786" s="46">
        <f t="shared" si="155"/>
        <v>0.12689496701982603</v>
      </c>
      <c r="M786" s="46">
        <f t="shared" si="159"/>
        <v>-0.41147996024848565</v>
      </c>
      <c r="O786" s="44"/>
      <c r="P786" s="12"/>
      <c r="Q786" s="12"/>
      <c r="R786" s="12"/>
      <c r="S786" s="44"/>
      <c r="T786" s="12"/>
      <c r="U786" s="12"/>
    </row>
    <row r="787" spans="6:21" x14ac:dyDescent="0.2">
      <c r="F787" s="163">
        <f t="shared" si="156"/>
        <v>37.150000000000027</v>
      </c>
      <c r="G787" s="46">
        <f t="shared" si="152"/>
        <v>0.28531695488851649</v>
      </c>
      <c r="H787" s="46">
        <f t="shared" si="157"/>
        <v>-0.97730568778598859</v>
      </c>
      <c r="I787" s="46">
        <f t="shared" si="158"/>
        <v>-0.69198873289747209</v>
      </c>
      <c r="J787" s="46">
        <f t="shared" si="153"/>
        <v>9.6651010261161352E-2</v>
      </c>
      <c r="K787" s="46">
        <f t="shared" si="154"/>
        <v>-0.5953377226363108</v>
      </c>
      <c r="L787" s="46">
        <f t="shared" si="155"/>
        <v>1.8308779764783963E-2</v>
      </c>
      <c r="M787" s="46">
        <f t="shared" si="159"/>
        <v>-0.57702894287152673</v>
      </c>
      <c r="O787" s="44"/>
      <c r="P787" s="12"/>
      <c r="Q787" s="12"/>
      <c r="R787" s="12"/>
      <c r="S787" s="44"/>
      <c r="T787" s="12"/>
      <c r="U787" s="12"/>
    </row>
    <row r="788" spans="6:21" x14ac:dyDescent="0.2">
      <c r="F788" s="163">
        <f t="shared" si="156"/>
        <v>37.200000000000024</v>
      </c>
      <c r="G788" s="46">
        <f t="shared" si="152"/>
        <v>0.1763355756876705</v>
      </c>
      <c r="H788" s="46">
        <f t="shared" si="157"/>
        <v>-0.68186084304738215</v>
      </c>
      <c r="I788" s="46">
        <f t="shared" si="158"/>
        <v>-0.50552526735971171</v>
      </c>
      <c r="J788" s="46">
        <f t="shared" si="153"/>
        <v>8.3943471042916024E-2</v>
      </c>
      <c r="K788" s="46">
        <f t="shared" si="154"/>
        <v>-0.42158179631679571</v>
      </c>
      <c r="L788" s="46">
        <f t="shared" si="155"/>
        <v>-9.6583674016157584E-2</v>
      </c>
      <c r="M788" s="46">
        <f t="shared" si="159"/>
        <v>-0.51816547033295335</v>
      </c>
      <c r="O788" s="44"/>
      <c r="P788" s="12"/>
      <c r="Q788" s="12"/>
      <c r="R788" s="12"/>
      <c r="S788" s="44"/>
      <c r="T788" s="12"/>
      <c r="U788" s="12"/>
    </row>
    <row r="789" spans="6:21" x14ac:dyDescent="0.2">
      <c r="F789" s="163">
        <f t="shared" si="156"/>
        <v>37.250000000000021</v>
      </c>
      <c r="G789" s="46">
        <f t="shared" si="152"/>
        <v>-8.0854528801410644E-14</v>
      </c>
      <c r="H789" s="46">
        <f t="shared" si="157"/>
        <v>-0.14277229822624674</v>
      </c>
      <c r="I789" s="46">
        <f t="shared" si="158"/>
        <v>-0.14277229822632759</v>
      </c>
      <c r="J789" s="46">
        <f t="shared" si="153"/>
        <v>6.2974153261733973E-2</v>
      </c>
      <c r="K789" s="46">
        <f t="shared" si="154"/>
        <v>-7.9798144964593615E-2</v>
      </c>
      <c r="L789" s="46">
        <f t="shared" si="155"/>
        <v>-0.1782088976364076</v>
      </c>
      <c r="M789" s="46">
        <f t="shared" si="159"/>
        <v>-0.25800704260100127</v>
      </c>
      <c r="O789" s="44"/>
      <c r="P789" s="12"/>
      <c r="Q789" s="12"/>
      <c r="R789" s="12"/>
      <c r="S789" s="44"/>
      <c r="T789" s="12"/>
      <c r="U789" s="12"/>
    </row>
    <row r="790" spans="6:21" x14ac:dyDescent="0.2">
      <c r="F790" s="163">
        <f t="shared" si="156"/>
        <v>37.300000000000018</v>
      </c>
      <c r="G790" s="46">
        <f t="shared" si="152"/>
        <v>-0.17633557568778749</v>
      </c>
      <c r="H790" s="46">
        <f t="shared" si="157"/>
        <v>0.44733189203612156</v>
      </c>
      <c r="I790" s="46">
        <f t="shared" si="158"/>
        <v>0.2709963163483341</v>
      </c>
      <c r="J790" s="46">
        <f t="shared" si="153"/>
        <v>3.580687269710732E-2</v>
      </c>
      <c r="K790" s="46">
        <f t="shared" si="154"/>
        <v>0.3068031890454414</v>
      </c>
      <c r="L790" s="46">
        <f t="shared" si="155"/>
        <v>-0.19845194176572378</v>
      </c>
      <c r="M790" s="46">
        <f t="shared" si="159"/>
        <v>0.10835124727971764</v>
      </c>
      <c r="O790" s="44"/>
      <c r="P790" s="12"/>
      <c r="Q790" s="12"/>
      <c r="R790" s="12"/>
      <c r="S790" s="44"/>
      <c r="T790" s="12"/>
      <c r="U790" s="12"/>
    </row>
    <row r="791" spans="6:21" x14ac:dyDescent="0.2">
      <c r="F791" s="163">
        <f t="shared" si="156"/>
        <v>37.350000000000016</v>
      </c>
      <c r="G791" s="46">
        <f t="shared" si="152"/>
        <v>-0.28531695488856118</v>
      </c>
      <c r="H791" s="46">
        <f t="shared" si="157"/>
        <v>0.87759467411096836</v>
      </c>
      <c r="I791" s="46">
        <f t="shared" si="158"/>
        <v>0.59227771922240713</v>
      </c>
      <c r="J791" s="46">
        <f t="shared" si="153"/>
        <v>5.1154532139982287E-3</v>
      </c>
      <c r="K791" s="46">
        <f t="shared" si="154"/>
        <v>0.59739317243640533</v>
      </c>
      <c r="L791" s="46">
        <f t="shared" si="155"/>
        <v>-0.15034030287218733</v>
      </c>
      <c r="M791" s="46">
        <f t="shared" si="159"/>
        <v>0.44705286956421803</v>
      </c>
      <c r="O791" s="44"/>
      <c r="P791" s="12"/>
      <c r="Q791" s="12"/>
      <c r="R791" s="12"/>
      <c r="S791" s="44"/>
      <c r="T791" s="12"/>
      <c r="U791" s="12"/>
    </row>
    <row r="792" spans="6:21" x14ac:dyDescent="0.2">
      <c r="F792" s="163">
        <f t="shared" si="156"/>
        <v>37.400000000000013</v>
      </c>
      <c r="G792" s="46">
        <f t="shared" si="152"/>
        <v>-0.28531695488853326</v>
      </c>
      <c r="H792" s="46">
        <f t="shared" si="157"/>
        <v>0.99427380381247532</v>
      </c>
      <c r="I792" s="46">
        <f t="shared" si="158"/>
        <v>0.70895684892394206</v>
      </c>
      <c r="J792" s="46">
        <f t="shared" si="153"/>
        <v>-2.6079432961374768E-2</v>
      </c>
      <c r="K792" s="46">
        <f t="shared" si="154"/>
        <v>0.68287741596256735</v>
      </c>
      <c r="L792" s="46">
        <f t="shared" si="155"/>
        <v>-5.0445528691827536E-2</v>
      </c>
      <c r="M792" s="46">
        <f t="shared" si="159"/>
        <v>0.63243188727073985</v>
      </c>
      <c r="O792" s="44"/>
      <c r="P792" s="12"/>
      <c r="Q792" s="12"/>
      <c r="R792" s="12"/>
      <c r="S792" s="44"/>
      <c r="T792" s="12"/>
      <c r="U792" s="12"/>
    </row>
    <row r="793" spans="6:21" x14ac:dyDescent="0.2">
      <c r="F793" s="163">
        <f t="shared" si="156"/>
        <v>37.45000000000001</v>
      </c>
      <c r="G793" s="46">
        <f t="shared" si="152"/>
        <v>-0.17633557568771449</v>
      </c>
      <c r="H793" s="46">
        <f t="shared" si="157"/>
        <v>0.75567729197196531</v>
      </c>
      <c r="I793" s="46">
        <f t="shared" si="158"/>
        <v>0.5793417162842508</v>
      </c>
      <c r="J793" s="46">
        <f t="shared" si="153"/>
        <v>-5.4707562038226853E-2</v>
      </c>
      <c r="K793" s="46">
        <f t="shared" si="154"/>
        <v>0.524634154246024</v>
      </c>
      <c r="L793" s="46">
        <f t="shared" si="155"/>
        <v>6.6824677005954652E-2</v>
      </c>
      <c r="M793" s="46">
        <f t="shared" si="159"/>
        <v>0.59145883125197862</v>
      </c>
      <c r="O793" s="44"/>
      <c r="P793" s="12"/>
      <c r="Q793" s="12"/>
      <c r="R793" s="12"/>
      <c r="S793" s="44"/>
      <c r="T793" s="12"/>
      <c r="U793" s="12"/>
    </row>
    <row r="794" spans="6:21" x14ac:dyDescent="0.2">
      <c r="F794" s="163">
        <f t="shared" si="156"/>
        <v>37.500000000000007</v>
      </c>
      <c r="G794" s="46">
        <f t="shared" si="152"/>
        <v>2.6461255062115718E-14</v>
      </c>
      <c r="H794" s="46">
        <f t="shared" si="157"/>
        <v>0.24706085838093181</v>
      </c>
      <c r="I794" s="46">
        <f t="shared" si="158"/>
        <v>0.24706085838095826</v>
      </c>
      <c r="J794" s="46">
        <f t="shared" si="153"/>
        <v>-7.7951332359565972E-2</v>
      </c>
      <c r="K794" s="46">
        <f t="shared" si="154"/>
        <v>0.16910952602139229</v>
      </c>
      <c r="L794" s="46">
        <f t="shared" si="155"/>
        <v>0.16107782590799863</v>
      </c>
      <c r="M794" s="46">
        <f t="shared" si="159"/>
        <v>0.33018735192939092</v>
      </c>
      <c r="O794" s="44"/>
      <c r="P794" s="12"/>
      <c r="Q794" s="12"/>
      <c r="R794" s="12"/>
      <c r="S794" s="44"/>
      <c r="T794" s="12"/>
      <c r="U794" s="12"/>
    </row>
    <row r="795" spans="6:21" x14ac:dyDescent="0.2">
      <c r="F795" s="163">
        <f t="shared" si="156"/>
        <v>37.550000000000004</v>
      </c>
      <c r="G795" s="46">
        <f t="shared" si="152"/>
        <v>0.17633557568775729</v>
      </c>
      <c r="H795" s="46">
        <f t="shared" si="157"/>
        <v>-0.34983579000072029</v>
      </c>
      <c r="I795" s="46">
        <f t="shared" si="158"/>
        <v>-0.173500214312963</v>
      </c>
      <c r="J795" s="46">
        <f t="shared" si="153"/>
        <v>-9.3523074843129175E-2</v>
      </c>
      <c r="K795" s="46">
        <f t="shared" si="154"/>
        <v>-0.26702328915609219</v>
      </c>
      <c r="L795" s="46">
        <f t="shared" si="155"/>
        <v>0.19984941270495282</v>
      </c>
      <c r="M795" s="46">
        <f t="shared" si="159"/>
        <v>-6.7173876451139355E-2</v>
      </c>
      <c r="O795" s="44"/>
      <c r="P795" s="12"/>
      <c r="Q795" s="12"/>
      <c r="R795" s="12"/>
      <c r="S795" s="44"/>
      <c r="T795" s="12"/>
      <c r="U795" s="12"/>
    </row>
    <row r="796" spans="6:21" x14ac:dyDescent="0.2">
      <c r="F796" s="163">
        <f t="shared" si="156"/>
        <v>37.6</v>
      </c>
      <c r="G796" s="46">
        <f t="shared" si="152"/>
        <v>0.28531695488854436</v>
      </c>
      <c r="H796" s="46">
        <f t="shared" si="157"/>
        <v>-0.82172850661797148</v>
      </c>
      <c r="I796" s="46">
        <f t="shared" si="158"/>
        <v>-0.53641155172942712</v>
      </c>
      <c r="J796" s="46">
        <f t="shared" si="153"/>
        <v>-9.9890207066007888E-2</v>
      </c>
      <c r="K796" s="46">
        <f t="shared" si="154"/>
        <v>-0.63630175879543505</v>
      </c>
      <c r="L796" s="46">
        <f t="shared" si="155"/>
        <v>0.16978497231968315</v>
      </c>
      <c r="M796" s="46">
        <f t="shared" si="159"/>
        <v>-0.46651678647575184</v>
      </c>
      <c r="O796" s="44"/>
      <c r="P796" s="12"/>
      <c r="Q796" s="12"/>
      <c r="R796" s="12"/>
      <c r="S796" s="44"/>
      <c r="T796" s="12"/>
      <c r="U796" s="12"/>
    </row>
    <row r="797" spans="6:21" x14ac:dyDescent="0.2">
      <c r="F797" s="163">
        <f t="shared" si="156"/>
        <v>37.65</v>
      </c>
      <c r="G797" s="46">
        <f t="shared" si="152"/>
        <v>0.28531695488855008</v>
      </c>
      <c r="H797" s="46">
        <f t="shared" si="157"/>
        <v>-0.99999976680882552</v>
      </c>
      <c r="I797" s="46">
        <f t="shared" si="158"/>
        <v>-0.7146828119202755</v>
      </c>
      <c r="J797" s="46">
        <f t="shared" si="153"/>
        <v>-9.6426071161273011E-2</v>
      </c>
      <c r="K797" s="46">
        <f t="shared" si="154"/>
        <v>-0.81110888308154849</v>
      </c>
      <c r="L797" s="46">
        <f t="shared" si="155"/>
        <v>8.1239884873496329E-2</v>
      </c>
      <c r="M797" s="46">
        <f t="shared" si="159"/>
        <v>-0.72986899820805218</v>
      </c>
      <c r="O797" s="44"/>
      <c r="P797" s="12"/>
      <c r="Q797" s="12"/>
      <c r="R797" s="12"/>
      <c r="S797" s="44"/>
      <c r="T797" s="12"/>
      <c r="U797" s="12"/>
    </row>
    <row r="798" spans="6:21" x14ac:dyDescent="0.2">
      <c r="F798" s="163">
        <f t="shared" si="156"/>
        <v>37.699999999999996</v>
      </c>
      <c r="G798" s="46">
        <f t="shared" si="152"/>
        <v>0.17633557568775848</v>
      </c>
      <c r="H798" s="46">
        <f t="shared" si="157"/>
        <v>-0.82094937442009053</v>
      </c>
      <c r="I798" s="46">
        <f t="shared" si="158"/>
        <v>-0.64461379873233204</v>
      </c>
      <c r="J798" s="46">
        <f t="shared" si="153"/>
        <v>-8.3471609949149539E-2</v>
      </c>
      <c r="K798" s="46">
        <f t="shared" si="154"/>
        <v>-0.72808540868148164</v>
      </c>
      <c r="L798" s="46">
        <f t="shared" si="155"/>
        <v>-3.5287426026548302E-2</v>
      </c>
      <c r="M798" s="46">
        <f t="shared" si="159"/>
        <v>-0.76337283470802997</v>
      </c>
      <c r="O798" s="44"/>
      <c r="P798" s="12"/>
      <c r="Q798" s="12"/>
      <c r="R798" s="12"/>
      <c r="S798" s="44"/>
      <c r="T798" s="12"/>
      <c r="U798" s="12"/>
    </row>
    <row r="799" spans="6:21" x14ac:dyDescent="0.2">
      <c r="F799" s="163">
        <f t="shared" si="156"/>
        <v>37.749999999999993</v>
      </c>
      <c r="G799" s="46">
        <f t="shared" si="152"/>
        <v>2.7932018677179204E-14</v>
      </c>
      <c r="H799" s="46">
        <f t="shared" si="157"/>
        <v>-0.34855592647435046</v>
      </c>
      <c r="I799" s="46">
        <f t="shared" si="158"/>
        <v>-0.34855592647432254</v>
      </c>
      <c r="J799" s="46">
        <f t="shared" si="153"/>
        <v>-6.2301811092251837E-2</v>
      </c>
      <c r="K799" s="46">
        <f t="shared" si="154"/>
        <v>-0.4108577375665744</v>
      </c>
      <c r="L799" s="46">
        <f t="shared" si="155"/>
        <v>-0.13966035436285681</v>
      </c>
      <c r="M799" s="46">
        <f t="shared" si="159"/>
        <v>-0.55051809192943124</v>
      </c>
      <c r="O799" s="44"/>
      <c r="P799" s="12"/>
      <c r="Q799" s="12"/>
      <c r="R799" s="12"/>
      <c r="S799" s="44"/>
      <c r="T799" s="12"/>
      <c r="U799" s="12"/>
    </row>
    <row r="800" spans="6:21" x14ac:dyDescent="0.2">
      <c r="F800" s="163">
        <f t="shared" si="156"/>
        <v>37.79999999999999</v>
      </c>
      <c r="G800" s="46">
        <f t="shared" si="152"/>
        <v>-0.1763355756877133</v>
      </c>
      <c r="H800" s="46">
        <f t="shared" si="157"/>
        <v>0.24838413017874048</v>
      </c>
      <c r="I800" s="46">
        <f t="shared" si="158"/>
        <v>7.2048554491027178E-2</v>
      </c>
      <c r="J800" s="46">
        <f t="shared" si="153"/>
        <v>-3.5000221865962765E-2</v>
      </c>
      <c r="K800" s="46">
        <f t="shared" si="154"/>
        <v>3.7048332625064413E-2</v>
      </c>
      <c r="L800" s="46">
        <f t="shared" si="155"/>
        <v>-0.19592874329082141</v>
      </c>
      <c r="M800" s="46">
        <f t="shared" si="159"/>
        <v>-0.158880410665757</v>
      </c>
      <c r="O800" s="44"/>
      <c r="P800" s="12"/>
      <c r="Q800" s="12"/>
      <c r="R800" s="12"/>
      <c r="S800" s="44"/>
      <c r="T800" s="12"/>
      <c r="U800" s="12"/>
    </row>
    <row r="801" spans="6:21" x14ac:dyDescent="0.2">
      <c r="F801" s="163">
        <f t="shared" si="156"/>
        <v>37.849999999999987</v>
      </c>
      <c r="G801" s="46">
        <f t="shared" si="152"/>
        <v>-0.28531695488852754</v>
      </c>
      <c r="H801" s="46">
        <f t="shared" si="157"/>
        <v>0.75657113826543765</v>
      </c>
      <c r="I801" s="46">
        <f t="shared" si="158"/>
        <v>0.47125418337691011</v>
      </c>
      <c r="J801" s="46">
        <f t="shared" si="153"/>
        <v>-4.2538848931517213E-3</v>
      </c>
      <c r="K801" s="46">
        <f t="shared" si="154"/>
        <v>0.4670002984837584</v>
      </c>
      <c r="L801" s="46">
        <f t="shared" si="155"/>
        <v>-0.18471153835888768</v>
      </c>
      <c r="M801" s="46">
        <f t="shared" si="159"/>
        <v>0.2822887601248707</v>
      </c>
      <c r="O801" s="44"/>
      <c r="P801" s="12"/>
      <c r="Q801" s="12"/>
      <c r="R801" s="12"/>
      <c r="S801" s="44"/>
      <c r="T801" s="12"/>
      <c r="U801" s="12"/>
    </row>
    <row r="802" spans="6:21" x14ac:dyDescent="0.2">
      <c r="F802" s="163">
        <f t="shared" si="156"/>
        <v>37.899999999999984</v>
      </c>
      <c r="G802" s="46">
        <f t="shared" si="152"/>
        <v>-0.2853169548885669</v>
      </c>
      <c r="H802" s="46">
        <f t="shared" si="157"/>
        <v>0.99441883389233543</v>
      </c>
      <c r="I802" s="46">
        <f t="shared" si="158"/>
        <v>0.70910187900376853</v>
      </c>
      <c r="J802" s="46">
        <f t="shared" si="153"/>
        <v>2.691112257996843E-2</v>
      </c>
      <c r="K802" s="46">
        <f t="shared" si="154"/>
        <v>0.73601300158373695</v>
      </c>
      <c r="L802" s="46">
        <f t="shared" si="155"/>
        <v>-0.10987238776673024</v>
      </c>
      <c r="M802" s="46">
        <f t="shared" si="159"/>
        <v>0.6261406138170067</v>
      </c>
      <c r="O802" s="44"/>
      <c r="P802" s="12"/>
      <c r="Q802" s="12"/>
      <c r="R802" s="12"/>
      <c r="S802" s="44"/>
      <c r="T802" s="12"/>
      <c r="U802" s="12"/>
    </row>
    <row r="803" spans="6:21" x14ac:dyDescent="0.2">
      <c r="F803" s="163">
        <f t="shared" si="156"/>
        <v>37.949999999999982</v>
      </c>
      <c r="G803" s="46">
        <f t="shared" si="152"/>
        <v>-0.17633557568780248</v>
      </c>
      <c r="H803" s="46">
        <f t="shared" si="157"/>
        <v>0.87693906557733226</v>
      </c>
      <c r="I803" s="46">
        <f t="shared" si="158"/>
        <v>0.70060348988952981</v>
      </c>
      <c r="J803" s="46">
        <f t="shared" si="153"/>
        <v>5.5427517446613228E-2</v>
      </c>
      <c r="K803" s="46">
        <f t="shared" si="154"/>
        <v>0.75603100733614303</v>
      </c>
      <c r="L803" s="46">
        <f t="shared" si="155"/>
        <v>2.811150599794629E-3</v>
      </c>
      <c r="M803" s="46">
        <f t="shared" si="159"/>
        <v>0.75884215793593768</v>
      </c>
      <c r="O803" s="44"/>
      <c r="P803" s="12"/>
      <c r="Q803" s="12"/>
      <c r="R803" s="12"/>
      <c r="S803" s="44"/>
      <c r="T803" s="12"/>
      <c r="U803" s="12"/>
    </row>
    <row r="804" spans="6:21" x14ac:dyDescent="0.2">
      <c r="F804" s="163">
        <f t="shared" si="156"/>
        <v>37.999999999999979</v>
      </c>
      <c r="G804" s="46">
        <f t="shared" si="152"/>
        <v>-8.232529241647412E-14</v>
      </c>
      <c r="H804" s="46">
        <f t="shared" si="157"/>
        <v>0.44610990806834633</v>
      </c>
      <c r="I804" s="46">
        <f t="shared" si="158"/>
        <v>0.44610990806826401</v>
      </c>
      <c r="J804" s="46">
        <f t="shared" si="153"/>
        <v>7.8488695013472609E-2</v>
      </c>
      <c r="K804" s="46">
        <f t="shared" si="154"/>
        <v>0.52459860308173667</v>
      </c>
      <c r="L804" s="46">
        <f t="shared" si="155"/>
        <v>0.11452641772407944</v>
      </c>
      <c r="M804" s="46">
        <f t="shared" si="159"/>
        <v>0.63912502080581612</v>
      </c>
      <c r="O804" s="44"/>
      <c r="P804" s="12"/>
      <c r="Q804" s="12"/>
      <c r="R804" s="12"/>
      <c r="S804" s="44"/>
      <c r="T804" s="12"/>
      <c r="U804" s="12"/>
    </row>
    <row r="805" spans="6:21" x14ac:dyDescent="0.2">
      <c r="F805" s="163">
        <f t="shared" si="156"/>
        <v>38.049999999999976</v>
      </c>
      <c r="G805" s="46">
        <f t="shared" si="152"/>
        <v>0.1763355756876693</v>
      </c>
      <c r="H805" s="46">
        <f t="shared" si="157"/>
        <v>-0.14412401619557624</v>
      </c>
      <c r="I805" s="46">
        <f t="shared" si="158"/>
        <v>3.2211559492093061E-2</v>
      </c>
      <c r="J805" s="46">
        <f t="shared" si="153"/>
        <v>9.3824957112351906E-2</v>
      </c>
      <c r="K805" s="46">
        <f t="shared" si="154"/>
        <v>0.12603651660444498</v>
      </c>
      <c r="L805" s="46">
        <f t="shared" si="155"/>
        <v>0.18679426542974617</v>
      </c>
      <c r="M805" s="46">
        <f t="shared" si="159"/>
        <v>0.31283078203419112</v>
      </c>
      <c r="O805" s="44"/>
      <c r="P805" s="12"/>
      <c r="Q805" s="12"/>
      <c r="R805" s="12"/>
      <c r="S805" s="44"/>
      <c r="T805" s="12"/>
      <c r="U805" s="12"/>
    </row>
    <row r="806" spans="6:21" x14ac:dyDescent="0.2">
      <c r="F806" s="163">
        <f t="shared" si="156"/>
        <v>38.099999999999973</v>
      </c>
      <c r="G806" s="46">
        <f t="shared" si="152"/>
        <v>0.28531695488851072</v>
      </c>
      <c r="H806" s="46">
        <f t="shared" si="157"/>
        <v>-0.68285929680701263</v>
      </c>
      <c r="I806" s="46">
        <f t="shared" si="158"/>
        <v>-0.39754234191850191</v>
      </c>
      <c r="J806" s="46">
        <f t="shared" si="153"/>
        <v>9.9926897474128015E-2</v>
      </c>
      <c r="K806" s="46">
        <f t="shared" si="154"/>
        <v>-0.29761544444437388</v>
      </c>
      <c r="L806" s="46">
        <f t="shared" si="155"/>
        <v>0.19472279405225862</v>
      </c>
      <c r="M806" s="46">
        <f t="shared" si="159"/>
        <v>-0.10289265039211527</v>
      </c>
      <c r="O806" s="44"/>
      <c r="P806" s="12"/>
      <c r="Q806" s="12"/>
      <c r="R806" s="12"/>
      <c r="S806" s="44"/>
      <c r="T806" s="12"/>
      <c r="U806" s="12"/>
    </row>
    <row r="807" spans="6:21" x14ac:dyDescent="0.2">
      <c r="F807" s="163">
        <f t="shared" si="156"/>
        <v>38.14999999999997</v>
      </c>
      <c r="G807" s="46">
        <f t="shared" si="152"/>
        <v>0.28531695488858366</v>
      </c>
      <c r="H807" s="46">
        <f t="shared" si="157"/>
        <v>-0.97759410810530922</v>
      </c>
      <c r="I807" s="46">
        <f t="shared" si="158"/>
        <v>-0.69227715321672556</v>
      </c>
      <c r="J807" s="46">
        <f t="shared" si="153"/>
        <v>9.6193958611161645E-2</v>
      </c>
      <c r="K807" s="46">
        <f t="shared" si="154"/>
        <v>-0.59608319460556392</v>
      </c>
      <c r="L807" s="46">
        <f t="shared" si="155"/>
        <v>0.13558110533984008</v>
      </c>
      <c r="M807" s="46">
        <f t="shared" si="159"/>
        <v>-0.46050208926572378</v>
      </c>
      <c r="O807" s="44"/>
      <c r="P807" s="12"/>
      <c r="Q807" s="12"/>
      <c r="R807" s="12"/>
      <c r="S807" s="44"/>
      <c r="T807" s="12"/>
      <c r="U807" s="12"/>
    </row>
    <row r="808" spans="6:21" x14ac:dyDescent="0.2">
      <c r="F808" s="163">
        <f t="shared" si="156"/>
        <v>38.199999999999967</v>
      </c>
      <c r="G808" s="46">
        <f t="shared" si="152"/>
        <v>0.1763355756878465</v>
      </c>
      <c r="H808" s="46">
        <f t="shared" si="157"/>
        <v>-0.92301329568601675</v>
      </c>
      <c r="I808" s="46">
        <f t="shared" si="158"/>
        <v>-0.74667771999817023</v>
      </c>
      <c r="J808" s="46">
        <f t="shared" si="153"/>
        <v>8.2993539129820312E-2</v>
      </c>
      <c r="K808" s="46">
        <f t="shared" si="154"/>
        <v>-0.6636841808683499</v>
      </c>
      <c r="L808" s="46">
        <f t="shared" si="155"/>
        <v>2.9739931618942013E-2</v>
      </c>
      <c r="M808" s="46">
        <f t="shared" si="159"/>
        <v>-0.63394424924940784</v>
      </c>
      <c r="O808" s="44"/>
      <c r="P808" s="12"/>
      <c r="Q808" s="12"/>
      <c r="R808" s="12"/>
      <c r="S808" s="44"/>
      <c r="T808" s="12"/>
      <c r="U808" s="12"/>
    </row>
    <row r="809" spans="6:21" x14ac:dyDescent="0.2">
      <c r="F809" s="163">
        <f t="shared" si="156"/>
        <v>38.249999999999964</v>
      </c>
      <c r="G809" s="46">
        <f t="shared" si="152"/>
        <v>1.3671856615576905E-13</v>
      </c>
      <c r="H809" s="46">
        <f t="shared" si="157"/>
        <v>-0.53861977018983187</v>
      </c>
      <c r="I809" s="46">
        <f t="shared" si="158"/>
        <v>-0.5386197701896952</v>
      </c>
      <c r="J809" s="46">
        <f t="shared" si="153"/>
        <v>6.1624834087656344E-2</v>
      </c>
      <c r="K809" s="46">
        <f t="shared" si="154"/>
        <v>-0.47699493610203886</v>
      </c>
      <c r="L809" s="46">
        <f t="shared" si="155"/>
        <v>-8.6344848593515475E-2</v>
      </c>
      <c r="M809" s="46">
        <f t="shared" si="159"/>
        <v>-0.56333978469555435</v>
      </c>
      <c r="O809" s="44"/>
      <c r="P809" s="12"/>
      <c r="Q809" s="12"/>
      <c r="R809" s="12"/>
      <c r="S809" s="44"/>
      <c r="T809" s="12"/>
      <c r="U809" s="12"/>
    </row>
    <row r="810" spans="6:21" x14ac:dyDescent="0.2">
      <c r="F810" s="163">
        <f t="shared" si="156"/>
        <v>38.299999999999962</v>
      </c>
      <c r="G810" s="46">
        <f t="shared" si="152"/>
        <v>-0.17633557568762528</v>
      </c>
      <c r="H810" s="46">
        <f t="shared" si="157"/>
        <v>3.823430658274167E-2</v>
      </c>
      <c r="I810" s="46">
        <f t="shared" si="158"/>
        <v>-0.13810126910488363</v>
      </c>
      <c r="J810" s="46">
        <f t="shared" si="153"/>
        <v>3.4190967254055703E-2</v>
      </c>
      <c r="K810" s="46">
        <f t="shared" si="154"/>
        <v>-0.10391030185082792</v>
      </c>
      <c r="L810" s="46">
        <f t="shared" si="155"/>
        <v>-0.17268905431850826</v>
      </c>
      <c r="M810" s="46">
        <f t="shared" si="159"/>
        <v>-0.27659935616933617</v>
      </c>
      <c r="O810" s="44"/>
      <c r="P810" s="12"/>
      <c r="Q810" s="12"/>
      <c r="R810" s="12"/>
      <c r="S810" s="44"/>
      <c r="T810" s="12"/>
      <c r="U810" s="12"/>
    </row>
    <row r="811" spans="6:21" x14ac:dyDescent="0.2">
      <c r="F811" s="163">
        <f t="shared" si="156"/>
        <v>38.349999999999959</v>
      </c>
      <c r="G811" s="46">
        <f t="shared" si="152"/>
        <v>-0.2853169548884939</v>
      </c>
      <c r="H811" s="46">
        <f t="shared" si="157"/>
        <v>0.60142643455604283</v>
      </c>
      <c r="I811" s="46">
        <f t="shared" si="158"/>
        <v>0.31610947966754893</v>
      </c>
      <c r="J811" s="46">
        <f t="shared" si="153"/>
        <v>3.3920001119237611E-3</v>
      </c>
      <c r="K811" s="46">
        <f t="shared" si="154"/>
        <v>0.31950147977947269</v>
      </c>
      <c r="L811" s="46">
        <f t="shared" si="155"/>
        <v>-0.19955233249786863</v>
      </c>
      <c r="M811" s="46">
        <f t="shared" si="159"/>
        <v>0.11994914728160405</v>
      </c>
      <c r="O811" s="44"/>
      <c r="P811" s="12"/>
      <c r="Q811" s="12"/>
      <c r="R811" s="12"/>
      <c r="S811" s="44"/>
      <c r="T811" s="12"/>
      <c r="U811" s="12"/>
    </row>
    <row r="812" spans="6:21" x14ac:dyDescent="0.2">
      <c r="F812" s="163">
        <f t="shared" si="156"/>
        <v>38.399999999999956</v>
      </c>
      <c r="G812" s="46">
        <f t="shared" ref="G812:G875" si="160">$J$41*SIN($J$40*F812+$J$42)</f>
        <v>-0.28531695488860048</v>
      </c>
      <c r="H812" s="46">
        <f t="shared" si="157"/>
        <v>0.94971582491534412</v>
      </c>
      <c r="I812" s="46">
        <f t="shared" si="158"/>
        <v>0.66439887002674358</v>
      </c>
      <c r="J812" s="46">
        <f t="shared" ref="J812:J875" si="161">$M$41*SIN($M$40*F812+$M$42)</f>
        <v>-2.7740810192302953E-2</v>
      </c>
      <c r="K812" s="46">
        <f t="shared" ref="K812:K875" si="162">I812+J812</f>
        <v>0.63665805983444068</v>
      </c>
      <c r="L812" s="46">
        <f t="shared" ref="L812:L875" si="163">$P$41*SIN($P$40*F812+$P$42)</f>
        <v>-0.1576819096461477</v>
      </c>
      <c r="M812" s="46">
        <f t="shared" si="159"/>
        <v>0.47897615018829293</v>
      </c>
      <c r="O812" s="44"/>
      <c r="P812" s="12"/>
      <c r="Q812" s="12"/>
      <c r="R812" s="12"/>
      <c r="S812" s="44"/>
      <c r="T812" s="12"/>
      <c r="U812" s="12"/>
    </row>
    <row r="813" spans="6:21" x14ac:dyDescent="0.2">
      <c r="F813" s="163">
        <f t="shared" ref="F813:F876" si="164">F812+$G$38</f>
        <v>38.449999999999953</v>
      </c>
      <c r="G813" s="46">
        <f t="shared" si="160"/>
        <v>-0.17633557568789052</v>
      </c>
      <c r="H813" s="46">
        <f t="shared" ref="H813:H876" si="165">$G$41*SIN($G$40*F813+$G$42)</f>
        <v>0.95865110810050946</v>
      </c>
      <c r="I813" s="46">
        <f t="shared" ref="I813:I876" si="166">G813+H813</f>
        <v>0.78231553241261897</v>
      </c>
      <c r="J813" s="46">
        <f t="shared" si="161"/>
        <v>-5.6143349421032274E-2</v>
      </c>
      <c r="K813" s="46">
        <f t="shared" si="162"/>
        <v>0.7261721829915867</v>
      </c>
      <c r="L813" s="46">
        <f t="shared" si="163"/>
        <v>-6.1499612310358012E-2</v>
      </c>
      <c r="M813" s="46">
        <f t="shared" si="159"/>
        <v>0.66467257068122865</v>
      </c>
      <c r="O813" s="44"/>
      <c r="P813" s="12"/>
      <c r="Q813" s="12"/>
      <c r="R813" s="12"/>
      <c r="S813" s="44"/>
      <c r="T813" s="12"/>
      <c r="U813" s="12"/>
    </row>
    <row r="814" spans="6:21" x14ac:dyDescent="0.2">
      <c r="F814" s="163">
        <f t="shared" si="164"/>
        <v>38.49999999999995</v>
      </c>
      <c r="G814" s="46">
        <f t="shared" si="160"/>
        <v>-1.9111183989506396E-13</v>
      </c>
      <c r="H814" s="46">
        <f t="shared" si="165"/>
        <v>0.62503951321302431</v>
      </c>
      <c r="I814" s="46">
        <f t="shared" si="166"/>
        <v>0.62503951321283324</v>
      </c>
      <c r="J814" s="46">
        <f t="shared" si="161"/>
        <v>-7.9020218637125605E-2</v>
      </c>
      <c r="K814" s="46">
        <f t="shared" si="162"/>
        <v>0.54601929457570764</v>
      </c>
      <c r="L814" s="46">
        <f t="shared" si="163"/>
        <v>5.5865579322657455E-2</v>
      </c>
      <c r="M814" s="46">
        <f t="shared" ref="M814:M877" si="167">I814+L814+J814</f>
        <v>0.60188487389836509</v>
      </c>
      <c r="O814" s="44"/>
      <c r="P814" s="12"/>
      <c r="Q814" s="12"/>
      <c r="R814" s="12"/>
      <c r="S814" s="44"/>
      <c r="T814" s="12"/>
      <c r="U814" s="12"/>
    </row>
    <row r="815" spans="6:21" x14ac:dyDescent="0.2">
      <c r="F815" s="163">
        <f t="shared" si="164"/>
        <v>38.549999999999947</v>
      </c>
      <c r="G815" s="46">
        <f t="shared" si="160"/>
        <v>0.17633557568758126</v>
      </c>
      <c r="H815" s="46">
        <f t="shared" si="165"/>
        <v>6.8087714455791287E-2</v>
      </c>
      <c r="I815" s="46">
        <f t="shared" si="166"/>
        <v>0.24442329014337255</v>
      </c>
      <c r="J815" s="46">
        <f t="shared" si="161"/>
        <v>-9.4119859436717232E-2</v>
      </c>
      <c r="K815" s="46">
        <f t="shared" si="162"/>
        <v>0.15030343070665531</v>
      </c>
      <c r="L815" s="46">
        <f t="shared" si="163"/>
        <v>0.15398846003388811</v>
      </c>
      <c r="M815" s="46">
        <f t="shared" si="167"/>
        <v>0.30429189074054341</v>
      </c>
      <c r="O815" s="44"/>
      <c r="P815" s="12"/>
      <c r="Q815" s="12"/>
      <c r="R815" s="12"/>
      <c r="S815" s="44"/>
      <c r="T815" s="12"/>
      <c r="U815" s="12"/>
    </row>
    <row r="816" spans="6:21" x14ac:dyDescent="0.2">
      <c r="F816" s="163">
        <f t="shared" si="164"/>
        <v>38.599999999999945</v>
      </c>
      <c r="G816" s="46">
        <f t="shared" si="160"/>
        <v>0.28531695488847708</v>
      </c>
      <c r="H816" s="46">
        <f t="shared" si="165"/>
        <v>-0.51319330462455826</v>
      </c>
      <c r="I816" s="46">
        <f t="shared" si="166"/>
        <v>-0.22787634973608117</v>
      </c>
      <c r="J816" s="46">
        <f t="shared" si="161"/>
        <v>-9.9956153994127037E-2</v>
      </c>
      <c r="K816" s="46">
        <f t="shared" si="162"/>
        <v>-0.32783250373020822</v>
      </c>
      <c r="L816" s="46">
        <f t="shared" si="163"/>
        <v>0.19907163611366407</v>
      </c>
      <c r="M816" s="46">
        <f t="shared" si="167"/>
        <v>-0.12876086761654415</v>
      </c>
      <c r="O816" s="44"/>
      <c r="P816" s="12"/>
      <c r="Q816" s="12"/>
      <c r="R816" s="12"/>
      <c r="S816" s="44"/>
      <c r="T816" s="12"/>
      <c r="U816" s="12"/>
    </row>
    <row r="817" spans="6:21" x14ac:dyDescent="0.2">
      <c r="F817" s="163">
        <f t="shared" si="164"/>
        <v>38.649999999999942</v>
      </c>
      <c r="G817" s="46">
        <f t="shared" si="160"/>
        <v>0.2853169548886173</v>
      </c>
      <c r="H817" s="46">
        <f t="shared" si="165"/>
        <v>-0.91109920124217991</v>
      </c>
      <c r="I817" s="46">
        <f t="shared" si="166"/>
        <v>-0.62578224635356261</v>
      </c>
      <c r="J817" s="46">
        <f t="shared" si="161"/>
        <v>-9.5954689878437638E-2</v>
      </c>
      <c r="K817" s="46">
        <f t="shared" si="162"/>
        <v>-0.7217369362320003</v>
      </c>
      <c r="L817" s="46">
        <f t="shared" si="163"/>
        <v>0.17558668197350769</v>
      </c>
      <c r="M817" s="46">
        <f t="shared" si="167"/>
        <v>-0.54615025425849262</v>
      </c>
      <c r="O817" s="44"/>
      <c r="P817" s="12"/>
      <c r="Q817" s="12"/>
      <c r="R817" s="12"/>
      <c r="S817" s="44"/>
      <c r="T817" s="12"/>
      <c r="U817" s="12"/>
    </row>
    <row r="818" spans="6:21" x14ac:dyDescent="0.2">
      <c r="F818" s="163">
        <f t="shared" si="164"/>
        <v>38.699999999999939</v>
      </c>
      <c r="G818" s="46">
        <f t="shared" si="160"/>
        <v>0.17633557568793451</v>
      </c>
      <c r="H818" s="46">
        <f t="shared" si="165"/>
        <v>-0.98344954969134069</v>
      </c>
      <c r="I818" s="46">
        <f t="shared" si="166"/>
        <v>-0.80711397400340612</v>
      </c>
      <c r="J818" s="46">
        <f t="shared" si="161"/>
        <v>-8.250929415017727E-2</v>
      </c>
      <c r="K818" s="46">
        <f t="shared" si="162"/>
        <v>-0.88962326815358339</v>
      </c>
      <c r="L818" s="46">
        <f t="shared" si="163"/>
        <v>9.1622742933816032E-2</v>
      </c>
      <c r="M818" s="46">
        <f t="shared" si="167"/>
        <v>-0.79800052521976739</v>
      </c>
      <c r="O818" s="44"/>
      <c r="P818" s="12"/>
      <c r="Q818" s="12"/>
      <c r="R818" s="12"/>
      <c r="S818" s="44"/>
      <c r="T818" s="12"/>
      <c r="U818" s="12"/>
    </row>
    <row r="819" spans="6:21" x14ac:dyDescent="0.2">
      <c r="F819" s="163">
        <f t="shared" si="164"/>
        <v>38.749999999999936</v>
      </c>
      <c r="G819" s="46">
        <f t="shared" si="160"/>
        <v>2.455051136343589E-13</v>
      </c>
      <c r="H819" s="46">
        <f t="shared" si="165"/>
        <v>-0.70439199787092632</v>
      </c>
      <c r="I819" s="46">
        <f t="shared" si="166"/>
        <v>-0.70439199787068085</v>
      </c>
      <c r="J819" s="46">
        <f t="shared" si="161"/>
        <v>-6.0943272610474712E-2</v>
      </c>
      <c r="K819" s="46">
        <f t="shared" si="162"/>
        <v>-0.76533527048115557</v>
      </c>
      <c r="L819" s="46">
        <f t="shared" si="163"/>
        <v>-2.3899685759346662E-2</v>
      </c>
      <c r="M819" s="46">
        <f t="shared" si="167"/>
        <v>-0.78923495624050222</v>
      </c>
      <c r="O819" s="44"/>
      <c r="P819" s="12"/>
      <c r="Q819" s="12"/>
      <c r="R819" s="12"/>
      <c r="S819" s="44"/>
      <c r="T819" s="12"/>
      <c r="U819" s="12"/>
    </row>
    <row r="820" spans="6:21" x14ac:dyDescent="0.2">
      <c r="F820" s="163">
        <f t="shared" si="164"/>
        <v>38.799999999999933</v>
      </c>
      <c r="G820" s="46">
        <f t="shared" si="160"/>
        <v>-0.17633557568753727</v>
      </c>
      <c r="H820" s="46">
        <f t="shared" si="165"/>
        <v>-0.17363987461444824</v>
      </c>
      <c r="I820" s="46">
        <f t="shared" si="166"/>
        <v>-0.34997545030198551</v>
      </c>
      <c r="J820" s="46">
        <f t="shared" si="161"/>
        <v>-3.3379169064475918E-2</v>
      </c>
      <c r="K820" s="46">
        <f t="shared" si="162"/>
        <v>-0.38335461936646142</v>
      </c>
      <c r="L820" s="46">
        <f t="shared" si="163"/>
        <v>-0.13119011919012807</v>
      </c>
      <c r="M820" s="46">
        <f t="shared" si="167"/>
        <v>-0.51454473855658955</v>
      </c>
      <c r="O820" s="44"/>
      <c r="P820" s="12"/>
      <c r="Q820" s="12"/>
      <c r="R820" s="12"/>
      <c r="S820" s="44"/>
      <c r="T820" s="12"/>
      <c r="U820" s="12"/>
    </row>
    <row r="821" spans="6:21" x14ac:dyDescent="0.2">
      <c r="F821" s="163">
        <f t="shared" si="164"/>
        <v>38.84999999999993</v>
      </c>
      <c r="G821" s="46">
        <f t="shared" si="160"/>
        <v>-0.28531695488846559</v>
      </c>
      <c r="H821" s="46">
        <f t="shared" si="165"/>
        <v>0.41915755006134786</v>
      </c>
      <c r="I821" s="46">
        <f t="shared" si="166"/>
        <v>0.13384059517288227</v>
      </c>
      <c r="J821" s="46">
        <f t="shared" si="161"/>
        <v>-2.5298629887340641E-3</v>
      </c>
      <c r="K821" s="46">
        <f t="shared" si="162"/>
        <v>0.13131073218414821</v>
      </c>
      <c r="L821" s="46">
        <f t="shared" si="163"/>
        <v>-0.19329349658516426</v>
      </c>
      <c r="M821" s="46">
        <f t="shared" si="167"/>
        <v>-6.1982764401016049E-2</v>
      </c>
      <c r="O821" s="44"/>
      <c r="P821" s="12"/>
      <c r="Q821" s="12"/>
      <c r="R821" s="12"/>
      <c r="S821" s="44"/>
      <c r="T821" s="12"/>
      <c r="U821" s="12"/>
    </row>
    <row r="822" spans="6:21" x14ac:dyDescent="0.2">
      <c r="F822" s="163">
        <f t="shared" si="164"/>
        <v>38.899999999999928</v>
      </c>
      <c r="G822" s="46">
        <f t="shared" si="160"/>
        <v>-0.28531695488863412</v>
      </c>
      <c r="H822" s="46">
        <f t="shared" si="165"/>
        <v>0.86218087133205457</v>
      </c>
      <c r="I822" s="46">
        <f t="shared" si="166"/>
        <v>0.57686391644342039</v>
      </c>
      <c r="J822" s="46">
        <f t="shared" si="161"/>
        <v>2.8568434075202806E-2</v>
      </c>
      <c r="K822" s="46">
        <f t="shared" si="162"/>
        <v>0.60543235051862321</v>
      </c>
      <c r="L822" s="46">
        <f t="shared" si="163"/>
        <v>-0.18881896311724661</v>
      </c>
      <c r="M822" s="46">
        <f t="shared" si="167"/>
        <v>0.4166133874013766</v>
      </c>
      <c r="O822" s="44"/>
      <c r="P822" s="12"/>
      <c r="Q822" s="12"/>
      <c r="R822" s="12"/>
      <c r="S822" s="44"/>
      <c r="T822" s="12"/>
      <c r="U822" s="12"/>
    </row>
    <row r="823" spans="6:21" x14ac:dyDescent="0.2">
      <c r="F823" s="163">
        <f t="shared" si="164"/>
        <v>38.949999999999925</v>
      </c>
      <c r="G823" s="46">
        <f t="shared" si="160"/>
        <v>-0.1763355756879785</v>
      </c>
      <c r="H823" s="46">
        <f t="shared" si="165"/>
        <v>0.99712822699526149</v>
      </c>
      <c r="I823" s="46">
        <f t="shared" si="166"/>
        <v>0.82079265130728296</v>
      </c>
      <c r="J823" s="46">
        <f t="shared" si="161"/>
        <v>5.6855004708401824E-2</v>
      </c>
      <c r="K823" s="46">
        <f t="shared" si="162"/>
        <v>0.87764765601568473</v>
      </c>
      <c r="L823" s="46">
        <f t="shared" si="163"/>
        <v>-0.11930772475369895</v>
      </c>
      <c r="M823" s="46">
        <f t="shared" si="167"/>
        <v>0.75833993126198584</v>
      </c>
      <c r="O823" s="44"/>
      <c r="P823" s="12"/>
      <c r="Q823" s="12"/>
      <c r="R823" s="12"/>
      <c r="S823" s="44"/>
      <c r="T823" s="12"/>
      <c r="U823" s="12"/>
    </row>
    <row r="824" spans="6:21" x14ac:dyDescent="0.2">
      <c r="F824" s="163">
        <f t="shared" si="164"/>
        <v>38.999999999999922</v>
      </c>
      <c r="G824" s="46">
        <f t="shared" si="160"/>
        <v>-2.9989838737365381E-13</v>
      </c>
      <c r="H824" s="46">
        <f t="shared" si="165"/>
        <v>0.77577999366977546</v>
      </c>
      <c r="I824" s="46">
        <f t="shared" si="166"/>
        <v>0.77577999366947559</v>
      </c>
      <c r="J824" s="46">
        <f t="shared" si="161"/>
        <v>7.9545863688749135E-2</v>
      </c>
      <c r="K824" s="46">
        <f t="shared" si="162"/>
        <v>0.85532585735822475</v>
      </c>
      <c r="L824" s="46">
        <f t="shared" si="163"/>
        <v>-8.7021960790811988E-3</v>
      </c>
      <c r="M824" s="46">
        <f t="shared" si="167"/>
        <v>0.84662366127914357</v>
      </c>
      <c r="O824" s="44"/>
      <c r="P824" s="12"/>
      <c r="Q824" s="12"/>
      <c r="R824" s="12"/>
      <c r="S824" s="44"/>
      <c r="T824" s="12"/>
      <c r="U824" s="12"/>
    </row>
    <row r="825" spans="6:21" x14ac:dyDescent="0.2">
      <c r="F825" s="163">
        <f t="shared" si="164"/>
        <v>39.049999999999919</v>
      </c>
      <c r="G825" s="46">
        <f t="shared" si="160"/>
        <v>0.17633557568749328</v>
      </c>
      <c r="H825" s="46">
        <f t="shared" si="165"/>
        <v>0.27722870632674579</v>
      </c>
      <c r="I825" s="46">
        <f t="shared" si="166"/>
        <v>0.45356428201423904</v>
      </c>
      <c r="J825" s="46">
        <f t="shared" si="161"/>
        <v>9.4407759877479444E-2</v>
      </c>
      <c r="K825" s="46">
        <f t="shared" si="162"/>
        <v>0.54797204189171844</v>
      </c>
      <c r="L825" s="46">
        <f t="shared" si="163"/>
        <v>0.10490071246139082</v>
      </c>
      <c r="M825" s="46">
        <f t="shared" si="167"/>
        <v>0.65287275435310932</v>
      </c>
      <c r="O825" s="44"/>
      <c r="P825" s="12"/>
      <c r="Q825" s="12"/>
      <c r="R825" s="12"/>
      <c r="S825" s="44"/>
      <c r="T825" s="12"/>
      <c r="U825" s="12"/>
    </row>
    <row r="826" spans="6:21" x14ac:dyDescent="0.2">
      <c r="F826" s="163">
        <f t="shared" si="164"/>
        <v>39.099999999999916</v>
      </c>
      <c r="G826" s="46">
        <f t="shared" si="160"/>
        <v>0.28531695488844877</v>
      </c>
      <c r="H826" s="46">
        <f t="shared" si="165"/>
        <v>-0.3203824236033842</v>
      </c>
      <c r="I826" s="46">
        <f t="shared" si="166"/>
        <v>-3.5065468714935433E-2</v>
      </c>
      <c r="J826" s="46">
        <f t="shared" si="161"/>
        <v>9.9977974449516976E-2</v>
      </c>
      <c r="K826" s="46">
        <f t="shared" si="162"/>
        <v>6.4912505734581544E-2</v>
      </c>
      <c r="L826" s="46">
        <f t="shared" si="163"/>
        <v>0.18237167446926555</v>
      </c>
      <c r="M826" s="46">
        <f t="shared" si="167"/>
        <v>0.2472841802038471</v>
      </c>
      <c r="O826" s="44"/>
      <c r="P826" s="12"/>
      <c r="Q826" s="12"/>
      <c r="R826" s="12"/>
      <c r="S826" s="44"/>
      <c r="T826" s="12"/>
      <c r="U826" s="12"/>
    </row>
    <row r="827" spans="6:21" x14ac:dyDescent="0.2">
      <c r="F827" s="163">
        <f t="shared" si="164"/>
        <v>39.149999999999913</v>
      </c>
      <c r="G827" s="46">
        <f t="shared" si="160"/>
        <v>0.28531695488865094</v>
      </c>
      <c r="H827" s="46">
        <f t="shared" si="165"/>
        <v>-0.8035139497784215</v>
      </c>
      <c r="I827" s="46">
        <f t="shared" si="166"/>
        <v>-0.51819699488977056</v>
      </c>
      <c r="J827" s="46">
        <f t="shared" si="161"/>
        <v>9.5708282763083075E-2</v>
      </c>
      <c r="K827" s="46">
        <f t="shared" si="162"/>
        <v>-0.42248871212668748</v>
      </c>
      <c r="L827" s="46">
        <f t="shared" si="163"/>
        <v>0.19702663231120845</v>
      </c>
      <c r="M827" s="46">
        <f t="shared" si="167"/>
        <v>-0.22546207981547906</v>
      </c>
      <c r="O827" s="44"/>
      <c r="P827" s="12"/>
      <c r="Q827" s="12"/>
      <c r="R827" s="12"/>
      <c r="S827" s="44"/>
      <c r="T827" s="12"/>
      <c r="U827" s="12"/>
    </row>
    <row r="828" spans="6:21" x14ac:dyDescent="0.2">
      <c r="F828" s="163">
        <f t="shared" si="164"/>
        <v>39.19999999999991</v>
      </c>
      <c r="G828" s="46">
        <f t="shared" si="160"/>
        <v>0.17633557568802252</v>
      </c>
      <c r="H828" s="46">
        <f t="shared" si="165"/>
        <v>-0.99953247659569056</v>
      </c>
      <c r="I828" s="46">
        <f t="shared" si="166"/>
        <v>-0.82319690090766806</v>
      </c>
      <c r="J828" s="46">
        <f t="shared" si="161"/>
        <v>8.2018911034785327E-2</v>
      </c>
      <c r="K828" s="46">
        <f t="shared" si="162"/>
        <v>-0.74117798987288275</v>
      </c>
      <c r="L828" s="46">
        <f t="shared" si="163"/>
        <v>0.14381783997331402</v>
      </c>
      <c r="M828" s="46">
        <f t="shared" si="167"/>
        <v>-0.59736014989956876</v>
      </c>
      <c r="O828" s="44"/>
      <c r="P828" s="12"/>
      <c r="Q828" s="12"/>
      <c r="R828" s="12"/>
      <c r="S828" s="44"/>
      <c r="T828" s="12"/>
      <c r="U828" s="12"/>
    </row>
    <row r="829" spans="6:21" x14ac:dyDescent="0.2">
      <c r="F829" s="163">
        <f t="shared" si="164"/>
        <v>39.249999999999908</v>
      </c>
      <c r="G829" s="46">
        <f t="shared" si="160"/>
        <v>3.5429166111294872E-13</v>
      </c>
      <c r="H829" s="46">
        <f t="shared" si="165"/>
        <v>-0.83839632378346618</v>
      </c>
      <c r="I829" s="46">
        <f t="shared" si="166"/>
        <v>-0.83839632378311191</v>
      </c>
      <c r="J829" s="46">
        <f t="shared" si="161"/>
        <v>6.0257177364290197E-2</v>
      </c>
      <c r="K829" s="46">
        <f t="shared" si="162"/>
        <v>-0.77813914641882176</v>
      </c>
      <c r="L829" s="46">
        <f t="shared" si="163"/>
        <v>4.1072506057954344E-2</v>
      </c>
      <c r="M829" s="46">
        <f t="shared" si="167"/>
        <v>-0.73706664036086744</v>
      </c>
      <c r="O829" s="44"/>
      <c r="P829" s="12"/>
      <c r="Q829" s="12"/>
      <c r="R829" s="12"/>
      <c r="S829" s="44"/>
      <c r="T829" s="12"/>
      <c r="U829" s="12"/>
    </row>
    <row r="830" spans="6:21" x14ac:dyDescent="0.2">
      <c r="F830" s="163">
        <f t="shared" si="164"/>
        <v>39.299999999999905</v>
      </c>
      <c r="G830" s="46">
        <f t="shared" si="160"/>
        <v>-0.17633557568744926</v>
      </c>
      <c r="H830" s="46">
        <f t="shared" si="165"/>
        <v>-0.37768294118154078</v>
      </c>
      <c r="I830" s="46">
        <f t="shared" si="166"/>
        <v>-0.55401851686899006</v>
      </c>
      <c r="J830" s="46">
        <f t="shared" si="161"/>
        <v>3.2564887689540904E-2</v>
      </c>
      <c r="K830" s="46">
        <f t="shared" si="162"/>
        <v>-0.52145362917944915</v>
      </c>
      <c r="L830" s="46">
        <f t="shared" si="163"/>
        <v>-7.5819820361312185E-2</v>
      </c>
      <c r="M830" s="46">
        <f t="shared" si="167"/>
        <v>-0.59727344954076134</v>
      </c>
      <c r="O830" s="44"/>
      <c r="P830" s="12"/>
      <c r="Q830" s="12"/>
      <c r="R830" s="12"/>
      <c r="S830" s="44"/>
      <c r="T830" s="12"/>
      <c r="U830" s="12"/>
    </row>
    <row r="831" spans="6:21" x14ac:dyDescent="0.2">
      <c r="F831" s="163">
        <f t="shared" si="164"/>
        <v>39.349999999999902</v>
      </c>
      <c r="G831" s="46">
        <f t="shared" si="160"/>
        <v>-0.28531695488843195</v>
      </c>
      <c r="H831" s="46">
        <f t="shared" si="165"/>
        <v>0.21798476558469312</v>
      </c>
      <c r="I831" s="46">
        <f t="shared" si="166"/>
        <v>-6.7332189303738826E-2</v>
      </c>
      <c r="J831" s="46">
        <f t="shared" si="161"/>
        <v>1.6675376607777294E-3</v>
      </c>
      <c r="K831" s="46">
        <f t="shared" si="162"/>
        <v>-6.5664651642961092E-2</v>
      </c>
      <c r="L831" s="46">
        <f t="shared" si="163"/>
        <v>-0.16659680751236972</v>
      </c>
      <c r="M831" s="46">
        <f t="shared" si="167"/>
        <v>-0.23226145915533081</v>
      </c>
      <c r="O831" s="44"/>
      <c r="P831" s="12"/>
      <c r="Q831" s="12"/>
      <c r="R831" s="12"/>
      <c r="S831" s="44"/>
      <c r="T831" s="12"/>
      <c r="U831" s="12"/>
    </row>
    <row r="832" spans="6:21" x14ac:dyDescent="0.2">
      <c r="F832" s="163">
        <f t="shared" si="164"/>
        <v>39.399999999999899</v>
      </c>
      <c r="G832" s="46">
        <f t="shared" si="160"/>
        <v>-0.28531695488866776</v>
      </c>
      <c r="H832" s="46">
        <f t="shared" si="165"/>
        <v>0.73576177751156191</v>
      </c>
      <c r="I832" s="46">
        <f t="shared" si="166"/>
        <v>0.45044482262289415</v>
      </c>
      <c r="J832" s="46">
        <f t="shared" si="161"/>
        <v>-2.939393265902825E-2</v>
      </c>
      <c r="K832" s="46">
        <f t="shared" si="162"/>
        <v>0.42105088996386592</v>
      </c>
      <c r="L832" s="46">
        <f t="shared" si="163"/>
        <v>-0.19999127742119358</v>
      </c>
      <c r="M832" s="46">
        <f t="shared" si="167"/>
        <v>0.22105961254267234</v>
      </c>
      <c r="O832" s="44"/>
      <c r="P832" s="12"/>
      <c r="Q832" s="12"/>
      <c r="R832" s="12"/>
      <c r="S832" s="44"/>
      <c r="T832" s="12"/>
      <c r="U832" s="12"/>
    </row>
    <row r="833" spans="6:21" x14ac:dyDescent="0.2">
      <c r="F833" s="163">
        <f t="shared" si="164"/>
        <v>39.449999999999896</v>
      </c>
      <c r="G833" s="46">
        <f t="shared" si="160"/>
        <v>-0.17633557568806651</v>
      </c>
      <c r="H833" s="46">
        <f t="shared" si="165"/>
        <v>0.9906351138863182</v>
      </c>
      <c r="I833" s="46">
        <f t="shared" si="166"/>
        <v>0.81429953819825163</v>
      </c>
      <c r="J833" s="46">
        <f t="shared" si="161"/>
        <v>-5.7562430366364173E-2</v>
      </c>
      <c r="K833" s="46">
        <f t="shared" si="162"/>
        <v>0.75673710783188741</v>
      </c>
      <c r="L833" s="46">
        <f t="shared" si="163"/>
        <v>-0.16450085633913267</v>
      </c>
      <c r="M833" s="46">
        <f t="shared" si="167"/>
        <v>0.59223625149275472</v>
      </c>
      <c r="O833" s="44"/>
      <c r="P833" s="12"/>
      <c r="Q833" s="12"/>
      <c r="R833" s="12"/>
      <c r="S833" s="44"/>
      <c r="T833" s="12"/>
      <c r="U833" s="12"/>
    </row>
    <row r="834" spans="6:21" x14ac:dyDescent="0.2">
      <c r="F834" s="163">
        <f t="shared" si="164"/>
        <v>39.499999999999893</v>
      </c>
      <c r="G834" s="46">
        <f t="shared" si="160"/>
        <v>-4.0868493485224363E-13</v>
      </c>
      <c r="H834" s="46">
        <f t="shared" si="165"/>
        <v>0.89153299171988643</v>
      </c>
      <c r="I834" s="46">
        <f t="shared" si="166"/>
        <v>0.89153299171947775</v>
      </c>
      <c r="J834" s="46">
        <f t="shared" si="161"/>
        <v>-8.0065591063888358E-2</v>
      </c>
      <c r="K834" s="46">
        <f t="shared" si="162"/>
        <v>0.81146740065558942</v>
      </c>
      <c r="L834" s="46">
        <f t="shared" si="163"/>
        <v>-7.234984634067497E-2</v>
      </c>
      <c r="M834" s="46">
        <f t="shared" si="167"/>
        <v>0.73911755431491444</v>
      </c>
      <c r="O834" s="44"/>
      <c r="P834" s="12"/>
      <c r="Q834" s="12"/>
      <c r="R834" s="12"/>
      <c r="S834" s="44"/>
      <c r="T834" s="12"/>
      <c r="U834" s="12"/>
    </row>
    <row r="835" spans="6:21" x14ac:dyDescent="0.2">
      <c r="F835" s="163">
        <f t="shared" si="164"/>
        <v>39.549999999999891</v>
      </c>
      <c r="G835" s="46">
        <f t="shared" si="160"/>
        <v>0.17633557568740527</v>
      </c>
      <c r="H835" s="46">
        <f t="shared" si="165"/>
        <v>0.47386675333651807</v>
      </c>
      <c r="I835" s="46">
        <f t="shared" si="166"/>
        <v>0.65020232902392339</v>
      </c>
      <c r="J835" s="46">
        <f t="shared" si="161"/>
        <v>-9.4688637016782984E-2</v>
      </c>
      <c r="K835" s="46">
        <f t="shared" si="162"/>
        <v>0.5555136920071404</v>
      </c>
      <c r="L835" s="46">
        <f t="shared" si="163"/>
        <v>4.4721306889269764E-2</v>
      </c>
      <c r="M835" s="46">
        <f t="shared" si="167"/>
        <v>0.60023499889641019</v>
      </c>
      <c r="O835" s="44"/>
      <c r="P835" s="12"/>
      <c r="Q835" s="12"/>
      <c r="R835" s="12"/>
      <c r="S835" s="44"/>
      <c r="T835" s="12"/>
      <c r="U835" s="12"/>
    </row>
    <row r="836" spans="6:21" x14ac:dyDescent="0.2">
      <c r="F836" s="163">
        <f t="shared" si="164"/>
        <v>39.599999999999888</v>
      </c>
      <c r="G836" s="46">
        <f t="shared" si="160"/>
        <v>0.28531695488841513</v>
      </c>
      <c r="H836" s="46">
        <f t="shared" si="165"/>
        <v>-0.11312237593614215</v>
      </c>
      <c r="I836" s="46">
        <f t="shared" si="166"/>
        <v>0.17219457895227297</v>
      </c>
      <c r="J836" s="46">
        <f t="shared" si="161"/>
        <v>-9.9992357217002781E-2</v>
      </c>
      <c r="K836" s="46">
        <f t="shared" si="162"/>
        <v>7.2202221735270189E-2</v>
      </c>
      <c r="L836" s="46">
        <f t="shared" si="163"/>
        <v>0.14638867656544982</v>
      </c>
      <c r="M836" s="46">
        <f t="shared" si="167"/>
        <v>0.21859089830072004</v>
      </c>
      <c r="O836" s="44"/>
      <c r="P836" s="12"/>
      <c r="Q836" s="12"/>
      <c r="R836" s="12"/>
      <c r="S836" s="44"/>
      <c r="T836" s="12"/>
      <c r="U836" s="12"/>
    </row>
    <row r="837" spans="6:21" x14ac:dyDescent="0.2">
      <c r="F837" s="163">
        <f t="shared" si="164"/>
        <v>39.649999999999885</v>
      </c>
      <c r="G837" s="46">
        <f t="shared" si="160"/>
        <v>0.28531695488868453</v>
      </c>
      <c r="H837" s="46">
        <f t="shared" si="165"/>
        <v>-0.65969042146977686</v>
      </c>
      <c r="I837" s="46">
        <f t="shared" si="166"/>
        <v>-0.37437346658109233</v>
      </c>
      <c r="J837" s="46">
        <f t="shared" si="161"/>
        <v>-9.5454755596126858E-2</v>
      </c>
      <c r="K837" s="46">
        <f t="shared" si="162"/>
        <v>-0.4698282221772192</v>
      </c>
      <c r="L837" s="46">
        <f t="shared" si="163"/>
        <v>0.19763400705302969</v>
      </c>
      <c r="M837" s="46">
        <f t="shared" si="167"/>
        <v>-0.27219421512418951</v>
      </c>
      <c r="O837" s="44"/>
      <c r="P837" s="12"/>
      <c r="Q837" s="12"/>
      <c r="R837" s="12"/>
      <c r="S837" s="44"/>
      <c r="T837" s="12"/>
      <c r="U837" s="12"/>
    </row>
    <row r="838" spans="6:21" x14ac:dyDescent="0.2">
      <c r="F838" s="163">
        <f t="shared" si="164"/>
        <v>39.699999999999882</v>
      </c>
      <c r="G838" s="46">
        <f t="shared" si="160"/>
        <v>0.17633557568811054</v>
      </c>
      <c r="H838" s="46">
        <f t="shared" si="165"/>
        <v>-0.97053674044464389</v>
      </c>
      <c r="I838" s="46">
        <f t="shared" si="166"/>
        <v>-0.79420116475653335</v>
      </c>
      <c r="J838" s="46">
        <f t="shared" si="161"/>
        <v>-8.152242626484367E-2</v>
      </c>
      <c r="K838" s="46">
        <f t="shared" si="162"/>
        <v>-0.87572359102137698</v>
      </c>
      <c r="L838" s="46">
        <f t="shared" si="163"/>
        <v>0.18080638352237952</v>
      </c>
      <c r="M838" s="46">
        <f t="shared" si="167"/>
        <v>-0.69491720749899744</v>
      </c>
      <c r="O838" s="44"/>
      <c r="P838" s="12"/>
      <c r="Q838" s="12"/>
      <c r="R838" s="12"/>
      <c r="S838" s="44"/>
      <c r="T838" s="12"/>
      <c r="U838" s="12"/>
    </row>
    <row r="839" spans="6:21" x14ac:dyDescent="0.2">
      <c r="F839" s="163">
        <f t="shared" si="164"/>
        <v>39.749999999999879</v>
      </c>
      <c r="G839" s="46">
        <f t="shared" si="160"/>
        <v>4.6307820859153855E-13</v>
      </c>
      <c r="H839" s="46">
        <f t="shared" si="165"/>
        <v>-0.93458918656536372</v>
      </c>
      <c r="I839" s="46">
        <f t="shared" si="166"/>
        <v>-0.93458918656490064</v>
      </c>
      <c r="J839" s="46">
        <f t="shared" si="161"/>
        <v>-5.9566599389967993E-2</v>
      </c>
      <c r="K839" s="46">
        <f t="shared" si="162"/>
        <v>-0.99415578595486864</v>
      </c>
      <c r="L839" s="46">
        <f t="shared" si="163"/>
        <v>0.10170190382083005</v>
      </c>
      <c r="M839" s="46">
        <f t="shared" si="167"/>
        <v>-0.89245388213403853</v>
      </c>
      <c r="O839" s="44"/>
      <c r="P839" s="12"/>
      <c r="Q839" s="12"/>
      <c r="R839" s="12"/>
      <c r="S839" s="44"/>
      <c r="T839" s="12"/>
      <c r="U839" s="12"/>
    </row>
    <row r="840" spans="6:21" x14ac:dyDescent="0.2">
      <c r="F840" s="163">
        <f t="shared" si="164"/>
        <v>39.799999999999876</v>
      </c>
      <c r="G840" s="46">
        <f t="shared" si="160"/>
        <v>-0.17633557568736125</v>
      </c>
      <c r="H840" s="46">
        <f t="shared" si="165"/>
        <v>-0.5646926021855837</v>
      </c>
      <c r="I840" s="46">
        <f t="shared" si="166"/>
        <v>-0.74102817787294495</v>
      </c>
      <c r="J840" s="46">
        <f t="shared" si="161"/>
        <v>-3.1748183706300427E-2</v>
      </c>
      <c r="K840" s="46">
        <f t="shared" si="162"/>
        <v>-0.77277636157924534</v>
      </c>
      <c r="L840" s="46">
        <f t="shared" si="163"/>
        <v>-1.243272643827702E-2</v>
      </c>
      <c r="M840" s="46">
        <f t="shared" si="167"/>
        <v>-0.78520908801752232</v>
      </c>
      <c r="O840" s="44"/>
      <c r="P840" s="12"/>
      <c r="Q840" s="12"/>
      <c r="R840" s="12"/>
      <c r="S840" s="44"/>
      <c r="T840" s="12"/>
      <c r="U840" s="12"/>
    </row>
    <row r="841" spans="6:21" x14ac:dyDescent="0.2">
      <c r="F841" s="163">
        <f t="shared" si="164"/>
        <v>39.849999999999874</v>
      </c>
      <c r="G841" s="46">
        <f t="shared" si="160"/>
        <v>-0.28531695488839831</v>
      </c>
      <c r="H841" s="46">
        <f t="shared" si="165"/>
        <v>6.9809230592579189E-3</v>
      </c>
      <c r="I841" s="46">
        <f t="shared" si="166"/>
        <v>-0.27833603182914041</v>
      </c>
      <c r="J841" s="46">
        <f t="shared" si="161"/>
        <v>-8.0508827925102131E-4</v>
      </c>
      <c r="K841" s="46">
        <f t="shared" si="162"/>
        <v>-0.27914112010839143</v>
      </c>
      <c r="L841" s="46">
        <f t="shared" si="163"/>
        <v>-0.12228503490583696</v>
      </c>
      <c r="M841" s="46">
        <f t="shared" si="167"/>
        <v>-0.4014261550142284</v>
      </c>
      <c r="O841" s="44"/>
      <c r="P841" s="12"/>
      <c r="Q841" s="12"/>
      <c r="R841" s="12"/>
      <c r="S841" s="44"/>
      <c r="T841" s="12"/>
      <c r="U841" s="12"/>
    </row>
    <row r="842" spans="6:21" x14ac:dyDescent="0.2">
      <c r="F842" s="163">
        <f t="shared" si="164"/>
        <v>39.899999999999871</v>
      </c>
      <c r="G842" s="46">
        <f t="shared" si="160"/>
        <v>-0.28531695488869607</v>
      </c>
      <c r="H842" s="46">
        <f t="shared" si="165"/>
        <v>0.57616001275830753</v>
      </c>
      <c r="I842" s="46">
        <f t="shared" si="166"/>
        <v>0.29084305786961145</v>
      </c>
      <c r="J842" s="46">
        <f t="shared" si="161"/>
        <v>3.0217244532244742E-2</v>
      </c>
      <c r="K842" s="46">
        <f t="shared" si="162"/>
        <v>0.32106030240185618</v>
      </c>
      <c r="L842" s="46">
        <f t="shared" si="163"/>
        <v>-0.19001754991078976</v>
      </c>
      <c r="M842" s="46">
        <f t="shared" si="167"/>
        <v>0.13104275249106645</v>
      </c>
      <c r="O842" s="44"/>
      <c r="P842" s="12"/>
      <c r="Q842" s="12"/>
      <c r="R842" s="12"/>
      <c r="S842" s="44"/>
      <c r="T842" s="12"/>
      <c r="U842" s="12"/>
    </row>
    <row r="843" spans="6:21" x14ac:dyDescent="0.2">
      <c r="F843" s="163">
        <f t="shared" si="164"/>
        <v>39.949999999999868</v>
      </c>
      <c r="G843" s="46">
        <f t="shared" si="160"/>
        <v>-0.17633557568815453</v>
      </c>
      <c r="H843" s="46">
        <f t="shared" si="165"/>
        <v>0.93946460654020414</v>
      </c>
      <c r="I843" s="46">
        <f t="shared" si="166"/>
        <v>0.76312903085204964</v>
      </c>
      <c r="J843" s="46">
        <f t="shared" si="161"/>
        <v>5.8265573767215174E-2</v>
      </c>
      <c r="K843" s="46">
        <f t="shared" si="162"/>
        <v>0.82139460461926483</v>
      </c>
      <c r="L843" s="46">
        <f t="shared" si="163"/>
        <v>-0.19230051941184823</v>
      </c>
      <c r="M843" s="46">
        <f t="shared" si="167"/>
        <v>0.62909408520741661</v>
      </c>
      <c r="O843" s="44"/>
      <c r="P843" s="12"/>
      <c r="Q843" s="12"/>
      <c r="R843" s="12"/>
      <c r="S843" s="44"/>
      <c r="T843" s="12"/>
      <c r="U843" s="12"/>
    </row>
    <row r="844" spans="6:21" x14ac:dyDescent="0.2">
      <c r="F844" s="163">
        <f t="shared" si="164"/>
        <v>39.999999999999865</v>
      </c>
      <c r="G844" s="46">
        <f t="shared" si="160"/>
        <v>-5.1747148233083351E-13</v>
      </c>
      <c r="H844" s="46">
        <f t="shared" si="165"/>
        <v>0.9670780762928981</v>
      </c>
      <c r="I844" s="46">
        <f t="shared" si="166"/>
        <v>0.96707807629238063</v>
      </c>
      <c r="J844" s="46">
        <f t="shared" si="161"/>
        <v>8.0579362098328888E-2</v>
      </c>
      <c r="K844" s="46">
        <f t="shared" si="162"/>
        <v>1.0476574383907096</v>
      </c>
      <c r="L844" s="46">
        <f t="shared" si="163"/>
        <v>-0.12834759858816844</v>
      </c>
      <c r="M844" s="46">
        <f t="shared" si="167"/>
        <v>0.919309839802541</v>
      </c>
      <c r="O844" s="44"/>
      <c r="P844" s="12"/>
      <c r="Q844" s="12"/>
      <c r="R844" s="12"/>
      <c r="S844" s="44"/>
      <c r="T844" s="12"/>
      <c r="U844" s="12"/>
    </row>
    <row r="845" spans="6:21" x14ac:dyDescent="0.2">
      <c r="F845" s="163">
        <f t="shared" si="164"/>
        <v>40.049999999999862</v>
      </c>
      <c r="G845" s="46">
        <f t="shared" si="160"/>
        <v>0.17633557568731725</v>
      </c>
      <c r="H845" s="46">
        <f t="shared" si="165"/>
        <v>0.64913352907003186</v>
      </c>
      <c r="I845" s="46">
        <f t="shared" si="166"/>
        <v>0.82546910475734914</v>
      </c>
      <c r="J845" s="46">
        <f t="shared" si="161"/>
        <v>9.4962469959261497E-2</v>
      </c>
      <c r="K845" s="46">
        <f t="shared" si="162"/>
        <v>0.92043157471661063</v>
      </c>
      <c r="L845" s="46">
        <f t="shared" si="163"/>
        <v>-2.0186698038118442E-2</v>
      </c>
      <c r="M845" s="46">
        <f t="shared" si="167"/>
        <v>0.90024487667849218</v>
      </c>
      <c r="O845" s="44"/>
      <c r="P845" s="12"/>
      <c r="Q845" s="12"/>
      <c r="R845" s="12"/>
      <c r="S845" s="44"/>
      <c r="T845" s="12"/>
      <c r="U845" s="12"/>
    </row>
    <row r="846" spans="6:21" x14ac:dyDescent="0.2">
      <c r="F846" s="163">
        <f t="shared" si="164"/>
        <v>40.099999999999859</v>
      </c>
      <c r="G846" s="46">
        <f t="shared" si="160"/>
        <v>0.28531695488838155</v>
      </c>
      <c r="H846" s="46">
        <f t="shared" si="165"/>
        <v>9.9239462406495796E-2</v>
      </c>
      <c r="I846" s="46">
        <f t="shared" si="166"/>
        <v>0.38455641729487733</v>
      </c>
      <c r="J846" s="46">
        <f t="shared" si="161"/>
        <v>9.9999301226603499E-2</v>
      </c>
      <c r="K846" s="46">
        <f t="shared" si="162"/>
        <v>0.48455571852148083</v>
      </c>
      <c r="L846" s="46">
        <f t="shared" si="163"/>
        <v>9.4927298225665979E-2</v>
      </c>
      <c r="M846" s="46">
        <f t="shared" si="167"/>
        <v>0.57948301674714675</v>
      </c>
      <c r="O846" s="44"/>
      <c r="P846" s="12"/>
      <c r="Q846" s="12"/>
      <c r="R846" s="12"/>
      <c r="S846" s="44"/>
      <c r="T846" s="12"/>
      <c r="U846" s="12"/>
    </row>
    <row r="847" spans="6:21" x14ac:dyDescent="0.2">
      <c r="F847" s="163">
        <f t="shared" si="164"/>
        <v>40.149999999999856</v>
      </c>
      <c r="G847" s="46">
        <f t="shared" si="160"/>
        <v>0.28531695488871289</v>
      </c>
      <c r="H847" s="46">
        <f t="shared" si="165"/>
        <v>-0.48611502123434214</v>
      </c>
      <c r="I847" s="46">
        <f t="shared" si="166"/>
        <v>-0.20079806634562924</v>
      </c>
      <c r="J847" s="46">
        <f t="shared" si="161"/>
        <v>9.5194127238284271E-2</v>
      </c>
      <c r="K847" s="46">
        <f t="shared" si="162"/>
        <v>-0.10560393910734497</v>
      </c>
      <c r="L847" s="46">
        <f t="shared" si="163"/>
        <v>0.17734458553968496</v>
      </c>
      <c r="M847" s="46">
        <f t="shared" si="167"/>
        <v>7.1740646432339988E-2</v>
      </c>
      <c r="O847" s="44"/>
      <c r="P847" s="12"/>
      <c r="Q847" s="12"/>
      <c r="R847" s="12"/>
      <c r="S847" s="44"/>
      <c r="T847" s="12"/>
      <c r="U847" s="12"/>
    </row>
    <row r="848" spans="6:21" x14ac:dyDescent="0.2">
      <c r="F848" s="163">
        <f t="shared" si="164"/>
        <v>40.199999999999854</v>
      </c>
      <c r="G848" s="46">
        <f t="shared" si="160"/>
        <v>0.17633557568819855</v>
      </c>
      <c r="H848" s="46">
        <f t="shared" si="165"/>
        <v>-0.89777004163876528</v>
      </c>
      <c r="I848" s="46">
        <f t="shared" si="166"/>
        <v>-0.72143446595056671</v>
      </c>
      <c r="J848" s="46">
        <f t="shared" si="161"/>
        <v>8.1019876775478394E-2</v>
      </c>
      <c r="K848" s="46">
        <f t="shared" si="162"/>
        <v>-0.64041458917508831</v>
      </c>
      <c r="L848" s="46">
        <f t="shared" si="163"/>
        <v>0.19867739656928413</v>
      </c>
      <c r="M848" s="46">
        <f t="shared" si="167"/>
        <v>-0.44173719260580424</v>
      </c>
      <c r="O848" s="44"/>
      <c r="P848" s="12"/>
      <c r="Q848" s="12"/>
      <c r="R848" s="12"/>
      <c r="S848" s="44"/>
      <c r="T848" s="12"/>
      <c r="U848" s="12"/>
    </row>
    <row r="849" spans="6:21" x14ac:dyDescent="0.2">
      <c r="F849" s="163">
        <f t="shared" si="164"/>
        <v>40.249999999999851</v>
      </c>
      <c r="G849" s="46">
        <f t="shared" si="160"/>
        <v>5.7186475607012837E-13</v>
      </c>
      <c r="H849" s="46">
        <f t="shared" si="165"/>
        <v>-0.98863231232231952</v>
      </c>
      <c r="I849" s="46">
        <f t="shared" si="166"/>
        <v>-0.98863231232174764</v>
      </c>
      <c r="J849" s="46">
        <f t="shared" si="161"/>
        <v>5.8871590061855744E-2</v>
      </c>
      <c r="K849" s="46">
        <f t="shared" si="162"/>
        <v>-0.92976072225989193</v>
      </c>
      <c r="L849" s="46">
        <f t="shared" si="163"/>
        <v>0.15157786904142004</v>
      </c>
      <c r="M849" s="46">
        <f t="shared" si="167"/>
        <v>-0.77818285321847191</v>
      </c>
      <c r="O849" s="44"/>
      <c r="P849" s="12"/>
      <c r="Q849" s="12"/>
      <c r="R849" s="12"/>
      <c r="S849" s="44"/>
      <c r="T849" s="12"/>
      <c r="U849" s="12"/>
    </row>
    <row r="850" spans="6:21" x14ac:dyDescent="0.2">
      <c r="F850" s="163">
        <f t="shared" si="164"/>
        <v>40.299999999999848</v>
      </c>
      <c r="G850" s="46">
        <f t="shared" si="160"/>
        <v>-0.17633557568727323</v>
      </c>
      <c r="H850" s="46">
        <f t="shared" si="165"/>
        <v>-0.72623476899620409</v>
      </c>
      <c r="I850" s="46">
        <f t="shared" si="166"/>
        <v>-0.9025703446834773</v>
      </c>
      <c r="J850" s="46">
        <f t="shared" si="161"/>
        <v>3.0929117872027276E-2</v>
      </c>
      <c r="K850" s="46">
        <f t="shared" si="162"/>
        <v>-0.87164122681145006</v>
      </c>
      <c r="L850" s="46">
        <f t="shared" si="163"/>
        <v>5.2268939582702706E-2</v>
      </c>
      <c r="M850" s="46">
        <f t="shared" si="167"/>
        <v>-0.81937228722874733</v>
      </c>
      <c r="O850" s="44"/>
      <c r="P850" s="12"/>
      <c r="Q850" s="12"/>
      <c r="R850" s="12"/>
      <c r="S850" s="44"/>
      <c r="T850" s="12"/>
      <c r="U850" s="12"/>
    </row>
    <row r="851" spans="6:21" x14ac:dyDescent="0.2">
      <c r="F851" s="163">
        <f t="shared" si="164"/>
        <v>40.349999999999845</v>
      </c>
      <c r="G851" s="46">
        <f t="shared" si="160"/>
        <v>-0.28531695488836473</v>
      </c>
      <c r="H851" s="46">
        <f t="shared" si="165"/>
        <v>-0.20433775733865517</v>
      </c>
      <c r="I851" s="46">
        <f t="shared" si="166"/>
        <v>-0.48965471222701989</v>
      </c>
      <c r="J851" s="46">
        <f t="shared" si="161"/>
        <v>-5.742099542388655E-5</v>
      </c>
      <c r="K851" s="46">
        <f t="shared" si="162"/>
        <v>-0.48971213322244378</v>
      </c>
      <c r="L851" s="46">
        <f t="shared" si="163"/>
        <v>-6.5043476086967408E-2</v>
      </c>
      <c r="M851" s="46">
        <f t="shared" si="167"/>
        <v>-0.55475560930941126</v>
      </c>
      <c r="O851" s="44"/>
      <c r="P851" s="12"/>
      <c r="Q851" s="12"/>
      <c r="R851" s="12"/>
      <c r="S851" s="44"/>
      <c r="T851" s="12"/>
      <c r="U851" s="12"/>
    </row>
    <row r="852" spans="6:21" x14ac:dyDescent="0.2">
      <c r="F852" s="163">
        <f t="shared" si="164"/>
        <v>40.399999999999842</v>
      </c>
      <c r="G852" s="46">
        <f t="shared" si="160"/>
        <v>-0.28531695488872971</v>
      </c>
      <c r="H852" s="46">
        <f t="shared" si="165"/>
        <v>0.39057357648189039</v>
      </c>
      <c r="I852" s="46">
        <f t="shared" si="166"/>
        <v>0.10525662159316068</v>
      </c>
      <c r="J852" s="46">
        <f t="shared" si="161"/>
        <v>-3.1038308445994273E-2</v>
      </c>
      <c r="K852" s="46">
        <f t="shared" si="162"/>
        <v>7.4218313147166412E-2</v>
      </c>
      <c r="L852" s="46">
        <f t="shared" si="163"/>
        <v>-0.15995235087379708</v>
      </c>
      <c r="M852" s="46">
        <f t="shared" si="167"/>
        <v>-8.5734037726630671E-2</v>
      </c>
      <c r="O852" s="44"/>
      <c r="P852" s="12"/>
      <c r="Q852" s="12"/>
      <c r="R852" s="12"/>
      <c r="S852" s="44"/>
      <c r="T852" s="12"/>
      <c r="U852" s="12"/>
    </row>
    <row r="853" spans="6:21" x14ac:dyDescent="0.2">
      <c r="F853" s="163">
        <f t="shared" si="164"/>
        <v>40.449999999999839</v>
      </c>
      <c r="G853" s="46">
        <f t="shared" si="160"/>
        <v>-0.17633557568824254</v>
      </c>
      <c r="H853" s="46">
        <f t="shared" si="165"/>
        <v>0.84592448195570313</v>
      </c>
      <c r="I853" s="46">
        <f t="shared" si="166"/>
        <v>0.66958890626746059</v>
      </c>
      <c r="J853" s="46">
        <f t="shared" si="161"/>
        <v>-5.896438260182179E-2</v>
      </c>
      <c r="K853" s="46">
        <f t="shared" si="162"/>
        <v>0.6106245236656388</v>
      </c>
      <c r="L853" s="46">
        <f t="shared" si="163"/>
        <v>-0.19976732158763455</v>
      </c>
      <c r="M853" s="46">
        <f t="shared" si="167"/>
        <v>0.41085720207800425</v>
      </c>
      <c r="O853" s="44"/>
      <c r="P853" s="12"/>
      <c r="Q853" s="12"/>
      <c r="R853" s="12"/>
      <c r="S853" s="44"/>
      <c r="T853" s="12"/>
      <c r="U853" s="12"/>
    </row>
    <row r="854" spans="6:21" x14ac:dyDescent="0.2">
      <c r="F854" s="163">
        <f t="shared" si="164"/>
        <v>40.499999999999837</v>
      </c>
      <c r="G854" s="46">
        <f t="shared" si="160"/>
        <v>-6.2625802980942334E-13</v>
      </c>
      <c r="H854" s="46">
        <f t="shared" si="165"/>
        <v>0.99900818309355166</v>
      </c>
      <c r="I854" s="46">
        <f t="shared" si="166"/>
        <v>0.99900818309292538</v>
      </c>
      <c r="J854" s="46">
        <f t="shared" si="161"/>
        <v>-8.1087138570966222E-2</v>
      </c>
      <c r="K854" s="46">
        <f t="shared" si="162"/>
        <v>0.91792104452195922</v>
      </c>
      <c r="L854" s="46">
        <f t="shared" si="163"/>
        <v>-0.17077454054076602</v>
      </c>
      <c r="M854" s="46">
        <f t="shared" si="167"/>
        <v>0.74714650398119309</v>
      </c>
      <c r="O854" s="44"/>
      <c r="P854" s="12"/>
      <c r="Q854" s="12"/>
      <c r="R854" s="12"/>
      <c r="S854" s="44"/>
      <c r="T854" s="12"/>
      <c r="U854" s="12"/>
    </row>
    <row r="855" spans="6:21" x14ac:dyDescent="0.2">
      <c r="F855" s="163">
        <f t="shared" si="164"/>
        <v>40.549999999999834</v>
      </c>
      <c r="G855" s="46">
        <f t="shared" si="160"/>
        <v>0.17633557568722924</v>
      </c>
      <c r="H855" s="46">
        <f t="shared" si="165"/>
        <v>0.79512454606624872</v>
      </c>
      <c r="I855" s="46">
        <f t="shared" si="166"/>
        <v>0.97146012175347796</v>
      </c>
      <c r="J855" s="46">
        <f t="shared" si="161"/>
        <v>-9.5229238333588428E-2</v>
      </c>
      <c r="K855" s="46">
        <f t="shared" si="162"/>
        <v>0.87623088341988953</v>
      </c>
      <c r="L855" s="46">
        <f t="shared" si="163"/>
        <v>-8.2960266072497985E-2</v>
      </c>
      <c r="M855" s="46">
        <f t="shared" si="167"/>
        <v>0.79327061734739157</v>
      </c>
      <c r="O855" s="44"/>
      <c r="P855" s="12"/>
      <c r="Q855" s="12"/>
      <c r="R855" s="12"/>
      <c r="S855" s="44"/>
      <c r="T855" s="12"/>
      <c r="U855" s="12"/>
    </row>
    <row r="856" spans="6:21" x14ac:dyDescent="0.2">
      <c r="F856" s="163">
        <f t="shared" si="164"/>
        <v>40.599999999999831</v>
      </c>
      <c r="G856" s="46">
        <f t="shared" si="160"/>
        <v>0.28531695488834791</v>
      </c>
      <c r="H856" s="46">
        <f t="shared" si="165"/>
        <v>0.30712562597875331</v>
      </c>
      <c r="I856" s="46">
        <f t="shared" si="166"/>
        <v>0.59244258086710122</v>
      </c>
      <c r="J856" s="46">
        <f t="shared" si="161"/>
        <v>-9.9998805961731607E-2</v>
      </c>
      <c r="K856" s="46">
        <f t="shared" si="162"/>
        <v>0.49244377490536961</v>
      </c>
      <c r="L856" s="46">
        <f t="shared" si="163"/>
        <v>3.342879904997835E-2</v>
      </c>
      <c r="M856" s="46">
        <f t="shared" si="167"/>
        <v>0.52587257395534792</v>
      </c>
      <c r="O856" s="44"/>
      <c r="P856" s="12"/>
      <c r="Q856" s="12"/>
      <c r="R856" s="12"/>
      <c r="S856" s="44"/>
      <c r="T856" s="12"/>
      <c r="U856" s="12"/>
    </row>
    <row r="857" spans="6:21" x14ac:dyDescent="0.2">
      <c r="F857" s="163">
        <f t="shared" si="164"/>
        <v>40.649999999999828</v>
      </c>
      <c r="G857" s="46">
        <f t="shared" si="160"/>
        <v>0.28531695488874653</v>
      </c>
      <c r="H857" s="46">
        <f t="shared" si="165"/>
        <v>-0.29061595592398681</v>
      </c>
      <c r="I857" s="46">
        <f t="shared" si="166"/>
        <v>-5.2990010352402805E-3</v>
      </c>
      <c r="J857" s="46">
        <f t="shared" si="161"/>
        <v>-9.4926417078547973E-2</v>
      </c>
      <c r="K857" s="46">
        <f t="shared" si="162"/>
        <v>-0.10022541811378825</v>
      </c>
      <c r="L857" s="46">
        <f t="shared" si="163"/>
        <v>0.13830366611238612</v>
      </c>
      <c r="M857" s="46">
        <f t="shared" si="167"/>
        <v>3.8078247998597867E-2</v>
      </c>
      <c r="O857" s="44"/>
      <c r="P857" s="12"/>
      <c r="Q857" s="12"/>
      <c r="R857" s="12"/>
      <c r="S857" s="44"/>
      <c r="T857" s="12"/>
      <c r="U857" s="12"/>
    </row>
    <row r="858" spans="6:21" x14ac:dyDescent="0.2">
      <c r="F858" s="163">
        <f t="shared" si="164"/>
        <v>40.699999999999825</v>
      </c>
      <c r="G858" s="46">
        <f t="shared" si="160"/>
        <v>0.17633557568828653</v>
      </c>
      <c r="H858" s="46">
        <f t="shared" si="165"/>
        <v>-0.78451413997465169</v>
      </c>
      <c r="I858" s="46">
        <f t="shared" si="166"/>
        <v>-0.60817856428636519</v>
      </c>
      <c r="J858" s="46">
        <f t="shared" si="161"/>
        <v>-8.0511299952986698E-2</v>
      </c>
      <c r="K858" s="46">
        <f t="shared" si="162"/>
        <v>-0.68868986423935186</v>
      </c>
      <c r="L858" s="46">
        <f t="shared" si="163"/>
        <v>0.19554129075783788</v>
      </c>
      <c r="M858" s="46">
        <f t="shared" si="167"/>
        <v>-0.49314857348151397</v>
      </c>
      <c r="O858" s="44"/>
      <c r="P858" s="12"/>
      <c r="Q858" s="12"/>
      <c r="R858" s="12"/>
      <c r="S858" s="44"/>
      <c r="T858" s="12"/>
      <c r="U858" s="12"/>
    </row>
    <row r="859" spans="6:21" x14ac:dyDescent="0.2">
      <c r="F859" s="163">
        <f t="shared" si="164"/>
        <v>40.749999999999822</v>
      </c>
      <c r="G859" s="46">
        <f t="shared" si="160"/>
        <v>6.6359827789047585E-13</v>
      </c>
      <c r="H859" s="46">
        <f t="shared" si="165"/>
        <v>-0.99808836968841785</v>
      </c>
      <c r="I859" s="46">
        <f t="shared" si="166"/>
        <v>-0.99808836968775427</v>
      </c>
      <c r="J859" s="46">
        <f t="shared" si="161"/>
        <v>-5.8172201083973155E-2</v>
      </c>
      <c r="K859" s="46">
        <f t="shared" si="162"/>
        <v>-1.0562605707717274</v>
      </c>
      <c r="L859" s="46">
        <f t="shared" si="163"/>
        <v>0.18542677549119396</v>
      </c>
      <c r="M859" s="46">
        <f t="shared" si="167"/>
        <v>-0.8708337952805334</v>
      </c>
      <c r="O859" s="44"/>
      <c r="P859" s="12"/>
      <c r="Q859" s="12"/>
      <c r="R859" s="12"/>
      <c r="S859" s="44"/>
      <c r="T859" s="12"/>
      <c r="U859" s="12"/>
    </row>
    <row r="860" spans="6:21" x14ac:dyDescent="0.2">
      <c r="F860" s="163">
        <f t="shared" si="164"/>
        <v>40.79999999999982</v>
      </c>
      <c r="G860" s="46">
        <f t="shared" si="160"/>
        <v>-0.17633557568719904</v>
      </c>
      <c r="H860" s="46">
        <f t="shared" si="165"/>
        <v>-0.85502393055966341</v>
      </c>
      <c r="I860" s="46">
        <f t="shared" si="166"/>
        <v>-1.0313595062468623</v>
      </c>
      <c r="J860" s="46">
        <f t="shared" si="161"/>
        <v>-3.0107751119710858E-2</v>
      </c>
      <c r="K860" s="46">
        <f t="shared" si="162"/>
        <v>-1.0614672573665731</v>
      </c>
      <c r="L860" s="46">
        <f t="shared" si="163"/>
        <v>0.11144395866057694</v>
      </c>
      <c r="M860" s="46">
        <f t="shared" si="167"/>
        <v>-0.95002329870599633</v>
      </c>
      <c r="O860" s="44"/>
      <c r="P860" s="12"/>
      <c r="Q860" s="12"/>
      <c r="R860" s="12"/>
      <c r="S860" s="44"/>
      <c r="T860" s="12"/>
      <c r="U860" s="12"/>
    </row>
    <row r="861" spans="6:21" x14ac:dyDescent="0.2">
      <c r="F861" s="163">
        <f t="shared" si="164"/>
        <v>40.849999999999817</v>
      </c>
      <c r="G861" s="46">
        <f t="shared" si="160"/>
        <v>-0.28531695488832587</v>
      </c>
      <c r="H861" s="46">
        <f t="shared" si="165"/>
        <v>-0.40644085632400895</v>
      </c>
      <c r="I861" s="46">
        <f t="shared" si="166"/>
        <v>-0.69175781121233482</v>
      </c>
      <c r="J861" s="46">
        <f t="shared" si="161"/>
        <v>9.1992599835780608E-4</v>
      </c>
      <c r="K861" s="46">
        <f t="shared" si="162"/>
        <v>-0.69083788521397704</v>
      </c>
      <c r="L861" s="46">
        <f t="shared" si="163"/>
        <v>-9.2455700108462632E-4</v>
      </c>
      <c r="M861" s="46">
        <f t="shared" si="167"/>
        <v>-0.69176244221506167</v>
      </c>
      <c r="O861" s="44"/>
      <c r="P861" s="12"/>
      <c r="Q861" s="12"/>
      <c r="R861" s="12"/>
      <c r="S861" s="44"/>
      <c r="T861" s="12"/>
      <c r="U861" s="12"/>
    </row>
    <row r="862" spans="6:21" x14ac:dyDescent="0.2">
      <c r="F862" s="163">
        <f t="shared" si="164"/>
        <v>40.899999999999814</v>
      </c>
      <c r="G862" s="46">
        <f t="shared" si="160"/>
        <v>-0.28531695488876857</v>
      </c>
      <c r="H862" s="46">
        <f t="shared" si="165"/>
        <v>0.18737237023563613</v>
      </c>
      <c r="I862" s="46">
        <f t="shared" si="166"/>
        <v>-9.7944584653132438E-2</v>
      </c>
      <c r="J862" s="46">
        <f t="shared" si="161"/>
        <v>3.1857063318651881E-2</v>
      </c>
      <c r="K862" s="46">
        <f t="shared" si="162"/>
        <v>-6.6087521334480565E-2</v>
      </c>
      <c r="L862" s="46">
        <f t="shared" si="163"/>
        <v>-0.11297461873287584</v>
      </c>
      <c r="M862" s="46">
        <f t="shared" si="167"/>
        <v>-0.17906214006735641</v>
      </c>
      <c r="O862" s="44"/>
      <c r="P862" s="12"/>
      <c r="Q862" s="12"/>
      <c r="R862" s="12"/>
      <c r="S862" s="44"/>
      <c r="T862" s="12"/>
      <c r="U862" s="12"/>
    </row>
    <row r="863" spans="6:21" x14ac:dyDescent="0.2">
      <c r="F863" s="163">
        <f t="shared" si="164"/>
        <v>40.949999999999811</v>
      </c>
      <c r="G863" s="46">
        <f t="shared" si="160"/>
        <v>-0.17633557568833055</v>
      </c>
      <c r="H863" s="46">
        <f t="shared" si="165"/>
        <v>0.71423337620221627</v>
      </c>
      <c r="I863" s="46">
        <f t="shared" si="166"/>
        <v>0.53789780051388569</v>
      </c>
      <c r="J863" s="46">
        <f t="shared" si="161"/>
        <v>5.9658804883513508E-2</v>
      </c>
      <c r="K863" s="46">
        <f t="shared" si="162"/>
        <v>0.59755660539739919</v>
      </c>
      <c r="L863" s="46">
        <f t="shared" si="163"/>
        <v>-0.18611176187892542</v>
      </c>
      <c r="M863" s="46">
        <f t="shared" si="167"/>
        <v>0.41144484351847377</v>
      </c>
      <c r="O863" s="44"/>
      <c r="P863" s="12"/>
      <c r="Q863" s="12"/>
      <c r="R863" s="12"/>
      <c r="S863" s="44"/>
      <c r="T863" s="12"/>
      <c r="U863" s="12"/>
    </row>
    <row r="864" spans="6:21" x14ac:dyDescent="0.2">
      <c r="F864" s="163">
        <f t="shared" si="164"/>
        <v>40.999999999999808</v>
      </c>
      <c r="G864" s="46">
        <f t="shared" si="160"/>
        <v>-7.3504457728801316E-13</v>
      </c>
      <c r="H864" s="46">
        <f t="shared" si="165"/>
        <v>0.98588327234377537</v>
      </c>
      <c r="I864" s="46">
        <f t="shared" si="166"/>
        <v>0.9858832723430403</v>
      </c>
      <c r="J864" s="46">
        <f t="shared" si="161"/>
        <v>8.1588882706650906E-2</v>
      </c>
      <c r="K864" s="46">
        <f t="shared" si="162"/>
        <v>1.0674721550496913</v>
      </c>
      <c r="L864" s="46">
        <f t="shared" si="163"/>
        <v>-0.19514466710787973</v>
      </c>
      <c r="M864" s="46">
        <f t="shared" si="167"/>
        <v>0.87232748794181147</v>
      </c>
      <c r="O864" s="44"/>
      <c r="P864" s="12"/>
      <c r="Q864" s="12"/>
      <c r="R864" s="12"/>
      <c r="S864" s="44"/>
      <c r="T864" s="12"/>
      <c r="U864" s="12"/>
    </row>
    <row r="865" spans="6:21" x14ac:dyDescent="0.2">
      <c r="F865" s="163">
        <f t="shared" si="164"/>
        <v>41.049999999999805</v>
      </c>
      <c r="G865" s="46">
        <f t="shared" si="160"/>
        <v>0.17633557568714123</v>
      </c>
      <c r="H865" s="46">
        <f t="shared" si="165"/>
        <v>0.90525564621286647</v>
      </c>
      <c r="I865" s="46">
        <f t="shared" si="166"/>
        <v>1.0815912219000077</v>
      </c>
      <c r="J865" s="46">
        <f t="shared" si="161"/>
        <v>9.5488922293993528E-2</v>
      </c>
      <c r="K865" s="46">
        <f t="shared" si="162"/>
        <v>1.1770801441940013</v>
      </c>
      <c r="L865" s="46">
        <f t="shared" si="163"/>
        <v>-0.13696204526728686</v>
      </c>
      <c r="M865" s="46">
        <f t="shared" si="167"/>
        <v>1.0401180989267145</v>
      </c>
      <c r="O865" s="44"/>
      <c r="P865" s="12"/>
      <c r="Q865" s="12"/>
      <c r="R865" s="12"/>
      <c r="S865" s="44"/>
      <c r="T865" s="12"/>
      <c r="U865" s="12"/>
    </row>
    <row r="866" spans="6:21" x14ac:dyDescent="0.2">
      <c r="F866" s="163">
        <f t="shared" si="164"/>
        <v>41.099999999999802</v>
      </c>
      <c r="G866" s="46">
        <f t="shared" si="160"/>
        <v>0.28531695488831432</v>
      </c>
      <c r="H866" s="46">
        <f t="shared" si="165"/>
        <v>0.50116050114038169</v>
      </c>
      <c r="I866" s="46">
        <f t="shared" si="166"/>
        <v>0.78647745602869601</v>
      </c>
      <c r="J866" s="46">
        <f t="shared" si="161"/>
        <v>9.9990871459231412E-2</v>
      </c>
      <c r="K866" s="46">
        <f t="shared" si="162"/>
        <v>0.88646832748792748</v>
      </c>
      <c r="L866" s="46">
        <f t="shared" si="163"/>
        <v>-3.1604288191895924E-2</v>
      </c>
      <c r="M866" s="46">
        <f t="shared" si="167"/>
        <v>0.85486403929603161</v>
      </c>
      <c r="O866" s="44"/>
      <c r="P866" s="12"/>
      <c r="Q866" s="12"/>
      <c r="R866" s="12"/>
      <c r="S866" s="44"/>
      <c r="T866" s="12"/>
      <c r="U866" s="12"/>
    </row>
    <row r="867" spans="6:21" x14ac:dyDescent="0.2">
      <c r="F867" s="163">
        <f t="shared" si="164"/>
        <v>41.1499999999998</v>
      </c>
      <c r="G867" s="46">
        <f t="shared" si="160"/>
        <v>0.28531695488878012</v>
      </c>
      <c r="H867" s="46">
        <f t="shared" si="165"/>
        <v>-8.2010184166051131E-2</v>
      </c>
      <c r="I867" s="46">
        <f t="shared" si="166"/>
        <v>0.20330677072272899</v>
      </c>
      <c r="J867" s="46">
        <f t="shared" si="161"/>
        <v>9.4651645032753362E-2</v>
      </c>
      <c r="K867" s="46">
        <f t="shared" si="162"/>
        <v>0.29795841575548232</v>
      </c>
      <c r="L867" s="46">
        <f t="shared" si="163"/>
        <v>8.4639233377903647E-2</v>
      </c>
      <c r="M867" s="46">
        <f t="shared" si="167"/>
        <v>0.38259764913338601</v>
      </c>
      <c r="O867" s="44"/>
      <c r="P867" s="12"/>
      <c r="Q867" s="12"/>
      <c r="R867" s="12"/>
      <c r="S867" s="44"/>
      <c r="T867" s="12"/>
      <c r="U867" s="12"/>
    </row>
    <row r="868" spans="6:21" x14ac:dyDescent="0.2">
      <c r="F868" s="163">
        <f t="shared" si="164"/>
        <v>41.199999999999797</v>
      </c>
      <c r="G868" s="46">
        <f t="shared" si="160"/>
        <v>0.17633557568836078</v>
      </c>
      <c r="H868" s="46">
        <f t="shared" si="165"/>
        <v>-0.63587684810442835</v>
      </c>
      <c r="I868" s="46">
        <f t="shared" si="166"/>
        <v>-0.45954127241606757</v>
      </c>
      <c r="J868" s="46">
        <f t="shared" si="161"/>
        <v>7.9996733632053618E-2</v>
      </c>
      <c r="K868" s="46">
        <f t="shared" si="162"/>
        <v>-0.37954453878401395</v>
      </c>
      <c r="L868" s="46">
        <f t="shared" si="163"/>
        <v>0.17172966167299927</v>
      </c>
      <c r="M868" s="46">
        <f t="shared" si="167"/>
        <v>-0.20781487711101465</v>
      </c>
      <c r="O868" s="44"/>
      <c r="P868" s="12"/>
      <c r="Q868" s="12"/>
      <c r="R868" s="12"/>
      <c r="S868" s="44"/>
      <c r="T868" s="12"/>
      <c r="U868" s="12"/>
    </row>
    <row r="869" spans="6:21" x14ac:dyDescent="0.2">
      <c r="F869" s="163">
        <f t="shared" si="164"/>
        <v>41.249999999999794</v>
      </c>
      <c r="G869" s="46">
        <f t="shared" si="160"/>
        <v>7.7238482536906568E-13</v>
      </c>
      <c r="H869" s="46">
        <f t="shared" si="165"/>
        <v>-0.96253089285708937</v>
      </c>
      <c r="I869" s="46">
        <f t="shared" si="166"/>
        <v>-0.96253089285631699</v>
      </c>
      <c r="J869" s="46">
        <f t="shared" si="161"/>
        <v>5.7468484486140281E-2</v>
      </c>
      <c r="K869" s="46">
        <f t="shared" si="162"/>
        <v>-0.90506240837017671</v>
      </c>
      <c r="L869" s="46">
        <f t="shared" si="163"/>
        <v>0.19966961512346826</v>
      </c>
      <c r="M869" s="46">
        <f t="shared" si="167"/>
        <v>-0.70539279324670845</v>
      </c>
      <c r="O869" s="44"/>
      <c r="P869" s="12"/>
      <c r="Q869" s="12"/>
      <c r="R869" s="12"/>
      <c r="S869" s="44"/>
      <c r="T869" s="12"/>
      <c r="U869" s="12"/>
    </row>
    <row r="870" spans="6:21" x14ac:dyDescent="0.2">
      <c r="F870" s="163">
        <f t="shared" si="164"/>
        <v>41.299999999999791</v>
      </c>
      <c r="G870" s="46">
        <f t="shared" si="160"/>
        <v>-0.176335575687111</v>
      </c>
      <c r="H870" s="46">
        <f t="shared" si="165"/>
        <v>-0.945251728112946</v>
      </c>
      <c r="I870" s="46">
        <f t="shared" si="166"/>
        <v>-1.121587303800057</v>
      </c>
      <c r="J870" s="46">
        <f t="shared" si="161"/>
        <v>2.9284144553494474E-2</v>
      </c>
      <c r="K870" s="46">
        <f t="shared" si="162"/>
        <v>-1.0923031592465626</v>
      </c>
      <c r="L870" s="46">
        <f t="shared" si="163"/>
        <v>0.15883547077664398</v>
      </c>
      <c r="M870" s="46">
        <f t="shared" si="167"/>
        <v>-0.93346768846991857</v>
      </c>
      <c r="O870" s="44"/>
      <c r="P870" s="12"/>
      <c r="Q870" s="12"/>
      <c r="R870" s="12"/>
      <c r="S870" s="44"/>
      <c r="T870" s="12"/>
      <c r="U870" s="12"/>
    </row>
    <row r="871" spans="6:21" x14ac:dyDescent="0.2">
      <c r="F871" s="163">
        <f t="shared" si="164"/>
        <v>41.349999999999788</v>
      </c>
      <c r="G871" s="46">
        <f t="shared" si="160"/>
        <v>-0.28531695488830278</v>
      </c>
      <c r="H871" s="46">
        <f t="shared" si="165"/>
        <v>-0.59021357501334182</v>
      </c>
      <c r="I871" s="46">
        <f t="shared" si="166"/>
        <v>-0.87553052990164459</v>
      </c>
      <c r="J871" s="46">
        <f t="shared" si="161"/>
        <v>-1.7823625649992321E-3</v>
      </c>
      <c r="K871" s="46">
        <f t="shared" si="162"/>
        <v>-0.87731289246664379</v>
      </c>
      <c r="L871" s="46">
        <f t="shared" si="163"/>
        <v>6.3292119953325149E-2</v>
      </c>
      <c r="M871" s="46">
        <f t="shared" si="167"/>
        <v>-0.81402077251331861</v>
      </c>
      <c r="O871" s="44"/>
      <c r="P871" s="12"/>
      <c r="Q871" s="12"/>
      <c r="R871" s="12"/>
      <c r="S871" s="44"/>
      <c r="T871" s="12"/>
      <c r="U871" s="12"/>
    </row>
    <row r="872" spans="6:21" x14ac:dyDescent="0.2">
      <c r="F872" s="163">
        <f t="shared" si="164"/>
        <v>41.399999999999785</v>
      </c>
      <c r="G872" s="46">
        <f t="shared" si="160"/>
        <v>-0.28531695488880221</v>
      </c>
      <c r="H872" s="46">
        <f t="shared" si="165"/>
        <v>-2.4279282735982326E-2</v>
      </c>
      <c r="I872" s="46">
        <f t="shared" si="166"/>
        <v>-0.30959623762478455</v>
      </c>
      <c r="J872" s="46">
        <f t="shared" si="161"/>
        <v>-3.2673448240372403E-2</v>
      </c>
      <c r="K872" s="46">
        <f t="shared" si="162"/>
        <v>-0.34226968586515694</v>
      </c>
      <c r="L872" s="46">
        <f t="shared" si="163"/>
        <v>-5.4051535562204135E-2</v>
      </c>
      <c r="M872" s="46">
        <f t="shared" si="167"/>
        <v>-0.39632122142736109</v>
      </c>
      <c r="O872" s="44"/>
      <c r="P872" s="12"/>
      <c r="Q872" s="12"/>
      <c r="R872" s="12"/>
      <c r="S872" s="44"/>
      <c r="T872" s="12"/>
      <c r="U872" s="12"/>
    </row>
    <row r="873" spans="6:21" x14ac:dyDescent="0.2">
      <c r="F873" s="163">
        <f t="shared" si="164"/>
        <v>41.449999999999783</v>
      </c>
      <c r="G873" s="46">
        <f t="shared" si="160"/>
        <v>-0.17633557568841857</v>
      </c>
      <c r="H873" s="46">
        <f t="shared" si="165"/>
        <v>0.55033052499514579</v>
      </c>
      <c r="I873" s="46">
        <f t="shared" si="166"/>
        <v>0.37399494930672722</v>
      </c>
      <c r="J873" s="46">
        <f t="shared" si="161"/>
        <v>-6.0348788951952059E-2</v>
      </c>
      <c r="K873" s="46">
        <f t="shared" si="162"/>
        <v>0.31364616035477516</v>
      </c>
      <c r="L873" s="46">
        <f t="shared" si="163"/>
        <v>-0.15277770843998323</v>
      </c>
      <c r="M873" s="46">
        <f t="shared" si="167"/>
        <v>0.16086845191479193</v>
      </c>
      <c r="O873" s="44"/>
      <c r="P873" s="12"/>
      <c r="Q873" s="12"/>
      <c r="R873" s="12"/>
      <c r="S873" s="44"/>
      <c r="T873" s="12"/>
      <c r="U873" s="12"/>
    </row>
    <row r="874" spans="6:21" x14ac:dyDescent="0.2">
      <c r="F874" s="163">
        <f t="shared" si="164"/>
        <v>41.49999999999978</v>
      </c>
      <c r="G874" s="46">
        <f t="shared" si="160"/>
        <v>-8.4383112476660299E-13</v>
      </c>
      <c r="H874" s="46">
        <f t="shared" si="165"/>
        <v>0.92829527421408442</v>
      </c>
      <c r="I874" s="46">
        <f t="shared" si="166"/>
        <v>0.92829527421324054</v>
      </c>
      <c r="J874" s="46">
        <f t="shared" si="161"/>
        <v>-8.2084557179000317E-2</v>
      </c>
      <c r="K874" s="46">
        <f t="shared" si="162"/>
        <v>0.84621071703424022</v>
      </c>
      <c r="L874" s="46">
        <f t="shared" si="163"/>
        <v>-0.19888120733202483</v>
      </c>
      <c r="M874" s="46">
        <f t="shared" si="167"/>
        <v>0.64732950970221537</v>
      </c>
      <c r="O874" s="44"/>
      <c r="P874" s="12"/>
      <c r="Q874" s="12"/>
      <c r="R874" s="12"/>
      <c r="S874" s="44"/>
      <c r="T874" s="12"/>
      <c r="U874" s="12"/>
    </row>
    <row r="875" spans="6:21" x14ac:dyDescent="0.2">
      <c r="F875" s="163">
        <f t="shared" si="164"/>
        <v>41.549999999999777</v>
      </c>
      <c r="G875" s="46">
        <f t="shared" si="160"/>
        <v>0.17633557568705321</v>
      </c>
      <c r="H875" s="46">
        <f t="shared" si="165"/>
        <v>0.9745599446195099</v>
      </c>
      <c r="I875" s="46">
        <f t="shared" si="166"/>
        <v>1.1508955203065632</v>
      </c>
      <c r="J875" s="46">
        <f t="shared" si="161"/>
        <v>-9.5741502521740074E-2</v>
      </c>
      <c r="K875" s="46">
        <f t="shared" si="162"/>
        <v>1.0551540177848231</v>
      </c>
      <c r="L875" s="46">
        <f t="shared" si="163"/>
        <v>-0.17648216719408663</v>
      </c>
      <c r="M875" s="46">
        <f t="shared" si="167"/>
        <v>0.87867185059073649</v>
      </c>
      <c r="O875" s="44"/>
      <c r="P875" s="12"/>
      <c r="Q875" s="12"/>
      <c r="R875" s="12"/>
      <c r="S875" s="44"/>
      <c r="T875" s="12"/>
      <c r="U875" s="12"/>
    </row>
    <row r="876" spans="6:21" x14ac:dyDescent="0.2">
      <c r="F876" s="163">
        <f t="shared" si="164"/>
        <v>41.599999999999774</v>
      </c>
      <c r="G876" s="46">
        <f t="shared" ref="G876:G939" si="168">$J$41*SIN($J$40*F876+$J$42)</f>
        <v>0.28531695488828068</v>
      </c>
      <c r="H876" s="46">
        <f t="shared" si="165"/>
        <v>0.67259316387112855</v>
      </c>
      <c r="I876" s="46">
        <f t="shared" si="166"/>
        <v>0.95791011875940923</v>
      </c>
      <c r="J876" s="46">
        <f t="shared" ref="J876:J939" si="169">$M$41*SIN($M$40*F876+$M$42)</f>
        <v>-9.9975498309376493E-2</v>
      </c>
      <c r="K876" s="46">
        <f t="shared" ref="K876:K939" si="170">I876+J876</f>
        <v>0.85793462045003277</v>
      </c>
      <c r="L876" s="46">
        <f t="shared" ref="L876:L939" si="171">$P$41*SIN($P$40*F876+$P$42)</f>
        <v>-9.329570169561445E-2</v>
      </c>
      <c r="M876" s="46">
        <f t="shared" si="167"/>
        <v>0.76463891875441836</v>
      </c>
      <c r="O876" s="44"/>
      <c r="P876" s="12"/>
      <c r="Q876" s="12"/>
      <c r="R876" s="12"/>
      <c r="S876" s="44"/>
      <c r="T876" s="12"/>
      <c r="U876" s="12"/>
    </row>
    <row r="877" spans="6:21" x14ac:dyDescent="0.2">
      <c r="F877" s="163">
        <f t="shared" ref="F877:F940" si="172">F876+$G$38</f>
        <v>41.649999999999771</v>
      </c>
      <c r="G877" s="46">
        <f t="shared" si="168"/>
        <v>0.28531695488881376</v>
      </c>
      <c r="H877" s="46">
        <f t="shared" ref="H877:H940" si="173">$G$41*SIN($G$40*F877+$G$42)</f>
        <v>0.13029422625120868</v>
      </c>
      <c r="I877" s="46">
        <f t="shared" ref="I877:I940" si="174">G877+H877</f>
        <v>0.41561118114002243</v>
      </c>
      <c r="J877" s="46">
        <f t="shared" si="169"/>
        <v>-9.4369831542086349E-2</v>
      </c>
      <c r="K877" s="46">
        <f t="shared" si="170"/>
        <v>0.3212413495979361</v>
      </c>
      <c r="L877" s="46">
        <f t="shared" si="171"/>
        <v>2.2025486497212941E-2</v>
      </c>
      <c r="M877" s="46">
        <f t="shared" si="167"/>
        <v>0.34326683609514902</v>
      </c>
      <c r="O877" s="44"/>
      <c r="P877" s="12"/>
      <c r="Q877" s="12"/>
      <c r="R877" s="12"/>
      <c r="S877" s="44"/>
      <c r="T877" s="12"/>
      <c r="U877" s="12"/>
    </row>
    <row r="878" spans="6:21" x14ac:dyDescent="0.2">
      <c r="F878" s="163">
        <f t="shared" si="172"/>
        <v>41.699999999999768</v>
      </c>
      <c r="G878" s="46">
        <f t="shared" si="168"/>
        <v>0.17633557568844876</v>
      </c>
      <c r="H878" s="46">
        <f t="shared" si="173"/>
        <v>-0.45856167047099766</v>
      </c>
      <c r="I878" s="46">
        <f t="shared" si="174"/>
        <v>-0.2822260947825489</v>
      </c>
      <c r="J878" s="46">
        <f t="shared" si="169"/>
        <v>-7.9476216092950969E-2</v>
      </c>
      <c r="K878" s="46">
        <f t="shared" si="170"/>
        <v>-0.36170231087549987</v>
      </c>
      <c r="L878" s="46">
        <f t="shared" si="171"/>
        <v>0.12976022764122985</v>
      </c>
      <c r="M878" s="46">
        <f t="shared" ref="M878:M941" si="175">I878+L878+J878</f>
        <v>-0.23194208323427001</v>
      </c>
      <c r="O878" s="44"/>
      <c r="P878" s="12"/>
      <c r="Q878" s="12"/>
      <c r="R878" s="12"/>
      <c r="S878" s="44"/>
      <c r="T878" s="12"/>
      <c r="U878" s="12"/>
    </row>
    <row r="879" spans="6:21" x14ac:dyDescent="0.2">
      <c r="F879" s="163">
        <f t="shared" si="172"/>
        <v>41.749999999999766</v>
      </c>
      <c r="G879" s="46">
        <f t="shared" si="168"/>
        <v>8.811713728476555E-13</v>
      </c>
      <c r="H879" s="46">
        <f t="shared" si="173"/>
        <v>-0.88356351508157271</v>
      </c>
      <c r="I879" s="46">
        <f t="shared" si="174"/>
        <v>-0.88356351508069153</v>
      </c>
      <c r="J879" s="46">
        <f t="shared" si="169"/>
        <v>-5.6760492620136771E-2</v>
      </c>
      <c r="K879" s="46">
        <f t="shared" si="170"/>
        <v>-0.94032400770082836</v>
      </c>
      <c r="L879" s="46">
        <f t="shared" si="171"/>
        <v>0.1928004238466948</v>
      </c>
      <c r="M879" s="46">
        <f t="shared" si="175"/>
        <v>-0.74752358385413342</v>
      </c>
      <c r="O879" s="44"/>
      <c r="P879" s="12"/>
      <c r="Q879" s="12"/>
      <c r="R879" s="12"/>
      <c r="S879" s="44"/>
      <c r="T879" s="12"/>
      <c r="U879" s="12"/>
    </row>
    <row r="880" spans="6:21" x14ac:dyDescent="0.2">
      <c r="F880" s="163">
        <f t="shared" si="172"/>
        <v>41.799999999999763</v>
      </c>
      <c r="G880" s="46">
        <f t="shared" si="168"/>
        <v>-0.17633557568702302</v>
      </c>
      <c r="H880" s="46">
        <f t="shared" si="173"/>
        <v>-0.9928489107018581</v>
      </c>
      <c r="I880" s="46">
        <f t="shared" si="174"/>
        <v>-1.1691844863888812</v>
      </c>
      <c r="J880" s="46">
        <f t="shared" si="169"/>
        <v>-2.8458359444164694E-2</v>
      </c>
      <c r="K880" s="46">
        <f t="shared" si="170"/>
        <v>-1.1976428458330459</v>
      </c>
      <c r="L880" s="46">
        <f t="shared" si="171"/>
        <v>0.18943254290535452</v>
      </c>
      <c r="M880" s="46">
        <f t="shared" si="175"/>
        <v>-1.0082103029276914</v>
      </c>
      <c r="O880" s="44"/>
      <c r="P880" s="12"/>
      <c r="Q880" s="12"/>
      <c r="R880" s="12"/>
      <c r="S880" s="44"/>
      <c r="T880" s="12"/>
      <c r="U880" s="12"/>
    </row>
    <row r="881" spans="6:21" x14ac:dyDescent="0.2">
      <c r="F881" s="163">
        <f t="shared" si="172"/>
        <v>41.84999999999976</v>
      </c>
      <c r="G881" s="46">
        <f t="shared" si="168"/>
        <v>-0.28531695488826914</v>
      </c>
      <c r="H881" s="46">
        <f t="shared" si="173"/>
        <v>-0.74736781005988906</v>
      </c>
      <c r="I881" s="46">
        <f t="shared" si="174"/>
        <v>-1.0326847649481583</v>
      </c>
      <c r="J881" s="46">
        <f t="shared" si="169"/>
        <v>2.6446665358708056E-3</v>
      </c>
      <c r="K881" s="46">
        <f t="shared" si="170"/>
        <v>-1.0300400984122875</v>
      </c>
      <c r="L881" s="46">
        <f t="shared" si="171"/>
        <v>0.12081661596709713</v>
      </c>
      <c r="M881" s="46">
        <f t="shared" si="175"/>
        <v>-0.90922348244519036</v>
      </c>
      <c r="O881" s="44"/>
      <c r="P881" s="12"/>
      <c r="Q881" s="12"/>
      <c r="R881" s="12"/>
      <c r="S881" s="44"/>
      <c r="T881" s="12"/>
      <c r="U881" s="12"/>
    </row>
    <row r="882" spans="6:21" x14ac:dyDescent="0.2">
      <c r="F882" s="163">
        <f t="shared" si="172"/>
        <v>41.899999999999757</v>
      </c>
      <c r="G882" s="46">
        <f t="shared" si="168"/>
        <v>-0.28531695488883579</v>
      </c>
      <c r="H882" s="46">
        <f t="shared" si="173"/>
        <v>-0.23483594616868181</v>
      </c>
      <c r="I882" s="46">
        <f t="shared" si="174"/>
        <v>-0.52015290105751766</v>
      </c>
      <c r="J882" s="46">
        <f t="shared" si="169"/>
        <v>3.3487402477613649E-2</v>
      </c>
      <c r="K882" s="46">
        <f t="shared" si="170"/>
        <v>-0.48666549857990399</v>
      </c>
      <c r="L882" s="46">
        <f t="shared" si="171"/>
        <v>1.0586677017442037E-2</v>
      </c>
      <c r="M882" s="46">
        <f t="shared" si="175"/>
        <v>-0.4760788215624619</v>
      </c>
      <c r="O882" s="44"/>
      <c r="P882" s="12"/>
      <c r="Q882" s="12"/>
      <c r="R882" s="12"/>
      <c r="S882" s="44"/>
      <c r="T882" s="12"/>
      <c r="U882" s="12"/>
    </row>
    <row r="883" spans="6:21" x14ac:dyDescent="0.2">
      <c r="F883" s="163">
        <f t="shared" si="172"/>
        <v>41.949999999999754</v>
      </c>
      <c r="G883" s="46">
        <f t="shared" si="168"/>
        <v>-0.17633557568850658</v>
      </c>
      <c r="H883" s="46">
        <f t="shared" si="173"/>
        <v>0.36160790566019063</v>
      </c>
      <c r="I883" s="46">
        <f t="shared" si="174"/>
        <v>0.18527232997168405</v>
      </c>
      <c r="J883" s="46">
        <f t="shared" si="169"/>
        <v>6.1034283476963304E-2</v>
      </c>
      <c r="K883" s="46">
        <f t="shared" si="170"/>
        <v>0.24630661344864735</v>
      </c>
      <c r="L883" s="46">
        <f t="shared" si="171"/>
        <v>-0.10328973142681137</v>
      </c>
      <c r="M883" s="46">
        <f t="shared" si="175"/>
        <v>0.14301688202183599</v>
      </c>
      <c r="O883" s="44"/>
      <c r="P883" s="12"/>
      <c r="Q883" s="12"/>
      <c r="R883" s="12"/>
      <c r="S883" s="44"/>
      <c r="T883" s="12"/>
      <c r="U883" s="12"/>
    </row>
    <row r="884" spans="6:21" x14ac:dyDescent="0.2">
      <c r="F884" s="163">
        <f t="shared" si="172"/>
        <v>41.999999999999751</v>
      </c>
      <c r="G884" s="46">
        <f t="shared" si="168"/>
        <v>-9.5261767224519281E-13</v>
      </c>
      <c r="H884" s="46">
        <f t="shared" si="173"/>
        <v>0.82884139292195935</v>
      </c>
      <c r="I884" s="46">
        <f t="shared" si="174"/>
        <v>0.82884139292100678</v>
      </c>
      <c r="J884" s="46">
        <f t="shared" si="169"/>
        <v>8.2574125113167446E-2</v>
      </c>
      <c r="K884" s="46">
        <f t="shared" si="170"/>
        <v>0.9114155180341742</v>
      </c>
      <c r="L884" s="46">
        <f t="shared" si="171"/>
        <v>-0.18158907880341016</v>
      </c>
      <c r="M884" s="46">
        <f t="shared" si="175"/>
        <v>0.72982643923076407</v>
      </c>
      <c r="O884" s="44"/>
      <c r="P884" s="12"/>
      <c r="Q884" s="12"/>
      <c r="R884" s="12"/>
      <c r="S884" s="44"/>
      <c r="T884" s="12"/>
      <c r="U884" s="12"/>
    </row>
    <row r="885" spans="6:21" x14ac:dyDescent="0.2">
      <c r="F885" s="163">
        <f t="shared" si="172"/>
        <v>42.049999999999748</v>
      </c>
      <c r="G885" s="46">
        <f t="shared" si="168"/>
        <v>0.17633557568696523</v>
      </c>
      <c r="H885" s="46">
        <f t="shared" si="173"/>
        <v>0.99991183487590274</v>
      </c>
      <c r="I885" s="46">
        <f t="shared" si="174"/>
        <v>1.176247410562868</v>
      </c>
      <c r="J885" s="46">
        <f t="shared" si="169"/>
        <v>9.5986960226557852E-2</v>
      </c>
      <c r="K885" s="46">
        <f t="shared" si="170"/>
        <v>1.2722343707894259</v>
      </c>
      <c r="L885" s="46">
        <f t="shared" si="171"/>
        <v>-0.19734197885588523</v>
      </c>
      <c r="M885" s="46">
        <f t="shared" si="175"/>
        <v>1.0748923919335407</v>
      </c>
      <c r="O885" s="44"/>
      <c r="P885" s="12"/>
      <c r="Q885" s="12"/>
      <c r="R885" s="12"/>
      <c r="S885" s="44"/>
      <c r="T885" s="12"/>
      <c r="U885" s="12"/>
    </row>
    <row r="886" spans="6:21" x14ac:dyDescent="0.2">
      <c r="F886" s="163">
        <f t="shared" si="172"/>
        <v>42.099999999999746</v>
      </c>
      <c r="G886" s="46">
        <f t="shared" si="168"/>
        <v>0.28531695488824704</v>
      </c>
      <c r="H886" s="46">
        <f t="shared" si="173"/>
        <v>0.81369204424117092</v>
      </c>
      <c r="I886" s="46">
        <f t="shared" si="174"/>
        <v>1.0990089991294179</v>
      </c>
      <c r="J886" s="46">
        <f t="shared" si="169"/>
        <v>9.9952687655825767E-2</v>
      </c>
      <c r="K886" s="46">
        <f t="shared" si="170"/>
        <v>1.1989616867852435</v>
      </c>
      <c r="L886" s="46">
        <f t="shared" si="171"/>
        <v>-0.145122510929619</v>
      </c>
      <c r="M886" s="46">
        <f t="shared" si="175"/>
        <v>1.0538391758556247</v>
      </c>
      <c r="O886" s="44"/>
      <c r="P886" s="12"/>
      <c r="Q886" s="12"/>
      <c r="R886" s="12"/>
      <c r="S886" s="44"/>
      <c r="T886" s="12"/>
      <c r="U886" s="12"/>
    </row>
    <row r="887" spans="6:21" x14ac:dyDescent="0.2">
      <c r="F887" s="163">
        <f t="shared" si="172"/>
        <v>42.149999999999743</v>
      </c>
      <c r="G887" s="46">
        <f t="shared" si="168"/>
        <v>0.2853169548888474</v>
      </c>
      <c r="H887" s="46">
        <f t="shared" si="173"/>
        <v>0.33672239986699271</v>
      </c>
      <c r="I887" s="46">
        <f t="shared" si="174"/>
        <v>0.62203935475584005</v>
      </c>
      <c r="J887" s="46">
        <f t="shared" si="169"/>
        <v>9.4080997571576189E-2</v>
      </c>
      <c r="K887" s="46">
        <f t="shared" si="170"/>
        <v>0.71612035232741622</v>
      </c>
      <c r="L887" s="46">
        <f t="shared" si="171"/>
        <v>-4.2917121244097113E-2</v>
      </c>
      <c r="M887" s="46">
        <f t="shared" si="175"/>
        <v>0.67320323108331914</v>
      </c>
      <c r="O887" s="44"/>
      <c r="P887" s="12"/>
      <c r="Q887" s="12"/>
      <c r="R887" s="12"/>
      <c r="S887" s="44"/>
      <c r="T887" s="12"/>
      <c r="U887" s="12"/>
    </row>
    <row r="888" spans="6:21" x14ac:dyDescent="0.2">
      <c r="F888" s="163">
        <f t="shared" si="172"/>
        <v>42.19999999999974</v>
      </c>
      <c r="G888" s="46">
        <f t="shared" si="168"/>
        <v>0.17633557568853681</v>
      </c>
      <c r="H888" s="46">
        <f t="shared" si="173"/>
        <v>-0.26056547694533061</v>
      </c>
      <c r="I888" s="46">
        <f t="shared" si="174"/>
        <v>-8.4229901256793804E-2</v>
      </c>
      <c r="J888" s="46">
        <f t="shared" si="169"/>
        <v>7.8949786058681193E-2</v>
      </c>
      <c r="K888" s="46">
        <f t="shared" si="170"/>
        <v>-5.2801151981126115E-3</v>
      </c>
      <c r="L888" s="46">
        <f t="shared" si="171"/>
        <v>7.4070619235233212E-2</v>
      </c>
      <c r="M888" s="46">
        <f t="shared" si="175"/>
        <v>6.8790504037120601E-2</v>
      </c>
      <c r="O888" s="44"/>
      <c r="P888" s="12"/>
      <c r="Q888" s="12"/>
      <c r="R888" s="12"/>
      <c r="S888" s="44"/>
      <c r="T888" s="12"/>
      <c r="U888" s="12"/>
    </row>
    <row r="889" spans="6:21" x14ac:dyDescent="0.2">
      <c r="F889" s="163">
        <f t="shared" si="172"/>
        <v>42.249999999999737</v>
      </c>
      <c r="G889" s="46">
        <f t="shared" si="168"/>
        <v>9.8995792032624533E-13</v>
      </c>
      <c r="H889" s="46">
        <f t="shared" si="173"/>
        <v>-0.76474764521901162</v>
      </c>
      <c r="I889" s="46">
        <f t="shared" si="174"/>
        <v>-0.76474764521802163</v>
      </c>
      <c r="J889" s="46">
        <f t="shared" si="169"/>
        <v>5.6048278155793524E-2</v>
      </c>
      <c r="K889" s="46">
        <f t="shared" si="170"/>
        <v>-0.70869936706222814</v>
      </c>
      <c r="L889" s="46">
        <f t="shared" si="171"/>
        <v>0.16554551436731979</v>
      </c>
      <c r="M889" s="46">
        <f t="shared" si="175"/>
        <v>-0.54315385269490835</v>
      </c>
      <c r="O889" s="44"/>
      <c r="P889" s="12"/>
      <c r="Q889" s="12"/>
      <c r="R889" s="12"/>
      <c r="S889" s="44"/>
      <c r="T889" s="12"/>
      <c r="U889" s="12"/>
    </row>
    <row r="890" spans="6:21" x14ac:dyDescent="0.2">
      <c r="F890" s="163">
        <f t="shared" si="172"/>
        <v>42.299999999999734</v>
      </c>
      <c r="G890" s="46">
        <f t="shared" si="168"/>
        <v>-0.176335575686935</v>
      </c>
      <c r="H890" s="46">
        <f t="shared" si="173"/>
        <v>-0.9956688573745579</v>
      </c>
      <c r="I890" s="46">
        <f t="shared" si="174"/>
        <v>-1.1720044330614929</v>
      </c>
      <c r="J890" s="46">
        <f t="shared" si="169"/>
        <v>2.7630457224577111E-2</v>
      </c>
      <c r="K890" s="46">
        <f t="shared" si="170"/>
        <v>-1.1443739758369158</v>
      </c>
      <c r="L890" s="46">
        <f t="shared" si="171"/>
        <v>0.19999999911817151</v>
      </c>
      <c r="M890" s="46">
        <f t="shared" si="175"/>
        <v>-0.94437397671874423</v>
      </c>
      <c r="O890" s="44"/>
      <c r="P890" s="12"/>
      <c r="Q890" s="12"/>
      <c r="R890" s="12"/>
      <c r="S890" s="44"/>
      <c r="T890" s="12"/>
      <c r="U890" s="12"/>
    </row>
    <row r="891" spans="6:21" x14ac:dyDescent="0.2">
      <c r="F891" s="163">
        <f t="shared" si="172"/>
        <v>42.349999999999731</v>
      </c>
      <c r="G891" s="46">
        <f t="shared" si="168"/>
        <v>-0.28531695488823555</v>
      </c>
      <c r="H891" s="46">
        <f t="shared" si="173"/>
        <v>-0.87081594502764215</v>
      </c>
      <c r="I891" s="46">
        <f t="shared" si="174"/>
        <v>-1.1561328999158778</v>
      </c>
      <c r="J891" s="46">
        <f t="shared" si="169"/>
        <v>-3.5067737613594034E-3</v>
      </c>
      <c r="K891" s="46">
        <f t="shared" si="170"/>
        <v>-1.1596396736772372</v>
      </c>
      <c r="L891" s="46">
        <f t="shared" si="171"/>
        <v>0.16556658878139952</v>
      </c>
      <c r="M891" s="46">
        <f t="shared" si="175"/>
        <v>-0.99407308489583768</v>
      </c>
      <c r="O891" s="44"/>
      <c r="P891" s="12"/>
      <c r="Q891" s="12"/>
      <c r="R891" s="12"/>
      <c r="S891" s="44"/>
      <c r="T891" s="12"/>
      <c r="U891" s="12"/>
    </row>
    <row r="892" spans="6:21" x14ac:dyDescent="0.2">
      <c r="F892" s="163">
        <f t="shared" si="172"/>
        <v>42.399999999999729</v>
      </c>
      <c r="G892" s="46">
        <f t="shared" si="168"/>
        <v>-0.28531695488886943</v>
      </c>
      <c r="H892" s="46">
        <f t="shared" si="173"/>
        <v>-0.43480156755071336</v>
      </c>
      <c r="I892" s="46">
        <f t="shared" si="174"/>
        <v>-0.72011852243958274</v>
      </c>
      <c r="J892" s="46">
        <f t="shared" si="169"/>
        <v>-3.4298865477657377E-2</v>
      </c>
      <c r="K892" s="46">
        <f t="shared" si="170"/>
        <v>-0.75441738791724011</v>
      </c>
      <c r="L892" s="46">
        <f t="shared" si="171"/>
        <v>7.4105509203240424E-2</v>
      </c>
      <c r="M892" s="46">
        <f t="shared" si="175"/>
        <v>-0.68031187871399967</v>
      </c>
      <c r="O892" s="44"/>
      <c r="P892" s="12"/>
      <c r="Q892" s="12"/>
      <c r="R892" s="12"/>
      <c r="S892" s="44"/>
      <c r="T892" s="12"/>
      <c r="U892" s="12"/>
    </row>
    <row r="893" spans="6:21" x14ac:dyDescent="0.2">
      <c r="F893" s="163">
        <f t="shared" si="172"/>
        <v>42.449999999999726</v>
      </c>
      <c r="G893" s="46">
        <f t="shared" si="168"/>
        <v>-0.17633557568859459</v>
      </c>
      <c r="H893" s="46">
        <f t="shared" si="173"/>
        <v>0.15657686081725589</v>
      </c>
      <c r="I893" s="46">
        <f t="shared" si="174"/>
        <v>-1.9758714871338706E-2</v>
      </c>
      <c r="J893" s="46">
        <f t="shared" si="169"/>
        <v>-6.1715237462380723E-2</v>
      </c>
      <c r="K893" s="46">
        <f t="shared" si="170"/>
        <v>-8.1473952333719429E-2</v>
      </c>
      <c r="L893" s="46">
        <f t="shared" si="171"/>
        <v>-4.2880433204500218E-2</v>
      </c>
      <c r="M893" s="46">
        <f t="shared" si="175"/>
        <v>-0.12435438553821965</v>
      </c>
      <c r="O893" s="44"/>
      <c r="P893" s="12"/>
      <c r="Q893" s="12"/>
      <c r="R893" s="12"/>
      <c r="S893" s="44"/>
      <c r="T893" s="12"/>
      <c r="U893" s="12"/>
    </row>
    <row r="894" spans="6:21" x14ac:dyDescent="0.2">
      <c r="F894" s="163">
        <f t="shared" si="172"/>
        <v>42.499999999999723</v>
      </c>
      <c r="G894" s="46">
        <f t="shared" si="168"/>
        <v>-1.0614042197237827E-12</v>
      </c>
      <c r="H894" s="46">
        <f t="shared" si="173"/>
        <v>0.6920069734755282</v>
      </c>
      <c r="I894" s="46">
        <f t="shared" si="174"/>
        <v>0.69200697347446682</v>
      </c>
      <c r="J894" s="46">
        <f t="shared" si="169"/>
        <v>-8.3057550088601884E-2</v>
      </c>
      <c r="K894" s="46">
        <f t="shared" si="170"/>
        <v>0.608949423385865</v>
      </c>
      <c r="L894" s="46">
        <f t="shared" si="171"/>
        <v>-0.14509666162760956</v>
      </c>
      <c r="M894" s="46">
        <f t="shared" si="175"/>
        <v>0.46385276175825535</v>
      </c>
      <c r="O894" s="44"/>
      <c r="P894" s="12"/>
      <c r="Q894" s="12"/>
      <c r="R894" s="12"/>
      <c r="S894" s="44"/>
      <c r="T894" s="12"/>
      <c r="U894" s="12"/>
    </row>
    <row r="895" spans="6:21" x14ac:dyDescent="0.2">
      <c r="F895" s="163">
        <f t="shared" si="172"/>
        <v>42.54999999999972</v>
      </c>
      <c r="G895" s="46">
        <f t="shared" si="168"/>
        <v>0.17633557568687719</v>
      </c>
      <c r="H895" s="46">
        <f t="shared" si="173"/>
        <v>0.98016795311396765</v>
      </c>
      <c r="I895" s="46">
        <f t="shared" si="174"/>
        <v>1.1565035288008447</v>
      </c>
      <c r="J895" s="46">
        <f t="shared" si="169"/>
        <v>-9.6225277148050167E-2</v>
      </c>
      <c r="K895" s="46">
        <f t="shared" si="170"/>
        <v>1.0602782516527947</v>
      </c>
      <c r="L895" s="46">
        <f t="shared" si="171"/>
        <v>-0.19733587181151599</v>
      </c>
      <c r="M895" s="46">
        <f t="shared" si="175"/>
        <v>0.86294237984127853</v>
      </c>
      <c r="O895" s="44"/>
      <c r="P895" s="12"/>
      <c r="Q895" s="12"/>
      <c r="R895" s="12"/>
      <c r="S895" s="44"/>
      <c r="T895" s="12"/>
      <c r="U895" s="12"/>
    </row>
    <row r="896" spans="6:21" x14ac:dyDescent="0.2">
      <c r="F896" s="163">
        <f t="shared" si="172"/>
        <v>42.599999999999717</v>
      </c>
      <c r="G896" s="46">
        <f t="shared" si="168"/>
        <v>0.28531695488821346</v>
      </c>
      <c r="H896" s="46">
        <f t="shared" si="173"/>
        <v>0.91809361826841851</v>
      </c>
      <c r="I896" s="46">
        <f t="shared" si="174"/>
        <v>1.203410573156632</v>
      </c>
      <c r="J896" s="46">
        <f t="shared" si="169"/>
        <v>-9.9922441195537962E-2</v>
      </c>
      <c r="K896" s="46">
        <f t="shared" si="170"/>
        <v>1.1034881319610941</v>
      </c>
      <c r="L896" s="46">
        <f t="shared" si="171"/>
        <v>-0.18160481752384941</v>
      </c>
      <c r="M896" s="46">
        <f t="shared" si="175"/>
        <v>0.92188331443724469</v>
      </c>
      <c r="O896" s="44"/>
      <c r="P896" s="12"/>
      <c r="Q896" s="12"/>
      <c r="R896" s="12"/>
      <c r="S896" s="44"/>
      <c r="T896" s="12"/>
      <c r="U896" s="12"/>
    </row>
    <row r="897" spans="6:21" x14ac:dyDescent="0.2">
      <c r="F897" s="163">
        <f t="shared" si="172"/>
        <v>42.649999999999714</v>
      </c>
      <c r="G897" s="46">
        <f t="shared" si="168"/>
        <v>0.28531695488888098</v>
      </c>
      <c r="H897" s="46">
        <f t="shared" si="173"/>
        <v>0.52796447802087132</v>
      </c>
      <c r="I897" s="46">
        <f t="shared" si="174"/>
        <v>0.8132814329097523</v>
      </c>
      <c r="J897" s="46">
        <f t="shared" si="169"/>
        <v>-9.3785164608521085E-2</v>
      </c>
      <c r="K897" s="46">
        <f t="shared" si="170"/>
        <v>0.71949626830123126</v>
      </c>
      <c r="L897" s="46">
        <f t="shared" si="171"/>
        <v>-0.10332189487543281</v>
      </c>
      <c r="M897" s="46">
        <f t="shared" si="175"/>
        <v>0.61617437342579851</v>
      </c>
      <c r="O897" s="44"/>
      <c r="P897" s="12"/>
      <c r="Q897" s="12"/>
      <c r="R897" s="12"/>
      <c r="S897" s="44"/>
      <c r="T897" s="12"/>
      <c r="U897" s="12"/>
    </row>
    <row r="898" spans="6:21" x14ac:dyDescent="0.2">
      <c r="F898" s="163">
        <f t="shared" si="172"/>
        <v>42.699999999999712</v>
      </c>
      <c r="G898" s="46">
        <f t="shared" si="168"/>
        <v>0.17633557568862479</v>
      </c>
      <c r="H898" s="46">
        <f t="shared" si="173"/>
        <v>-5.0817846008609092E-2</v>
      </c>
      <c r="I898" s="46">
        <f t="shared" si="174"/>
        <v>0.1255177296800157</v>
      </c>
      <c r="J898" s="46">
        <f t="shared" si="169"/>
        <v>-7.8417482692086204E-2</v>
      </c>
      <c r="K898" s="46">
        <f t="shared" si="170"/>
        <v>4.71002469879295E-2</v>
      </c>
      <c r="L898" s="46">
        <f t="shared" si="171"/>
        <v>1.054916720206352E-2</v>
      </c>
      <c r="M898" s="46">
        <f t="shared" si="175"/>
        <v>5.7649414189993031E-2</v>
      </c>
      <c r="O898" s="44"/>
      <c r="P898" s="12"/>
      <c r="Q898" s="12"/>
      <c r="R898" s="12"/>
      <c r="S898" s="44"/>
      <c r="T898" s="12"/>
      <c r="U898" s="12"/>
    </row>
    <row r="899" spans="6:21" x14ac:dyDescent="0.2">
      <c r="F899" s="163">
        <f t="shared" si="172"/>
        <v>42.749999999999709</v>
      </c>
      <c r="G899" s="46">
        <f t="shared" si="168"/>
        <v>1.0987444678048353E-12</v>
      </c>
      <c r="H899" s="46">
        <f t="shared" si="173"/>
        <v>-0.61144184908739962</v>
      </c>
      <c r="I899" s="46">
        <f t="shared" si="174"/>
        <v>-0.61144184908630084</v>
      </c>
      <c r="J899" s="46">
        <f t="shared" si="169"/>
        <v>-5.5331894077060212E-2</v>
      </c>
      <c r="K899" s="46">
        <f t="shared" si="170"/>
        <v>-0.66677374316336102</v>
      </c>
      <c r="L899" s="46">
        <f t="shared" si="171"/>
        <v>0.12078667964616029</v>
      </c>
      <c r="M899" s="46">
        <f t="shared" si="175"/>
        <v>-0.54598706351720072</v>
      </c>
      <c r="O899" s="44"/>
      <c r="P899" s="12"/>
      <c r="Q899" s="12"/>
      <c r="R899" s="12"/>
      <c r="S899" s="44"/>
      <c r="T899" s="12"/>
      <c r="U899" s="12"/>
    </row>
    <row r="900" spans="6:21" x14ac:dyDescent="0.2">
      <c r="F900" s="163">
        <f t="shared" si="172"/>
        <v>42.799999999999706</v>
      </c>
      <c r="G900" s="46">
        <f t="shared" si="168"/>
        <v>-0.17633557568684699</v>
      </c>
      <c r="H900" s="46">
        <f t="shared" si="173"/>
        <v>-0.95358438924603173</v>
      </c>
      <c r="I900" s="46">
        <f t="shared" si="174"/>
        <v>-1.1299199649328786</v>
      </c>
      <c r="J900" s="46">
        <f t="shared" si="169"/>
        <v>-2.6800499485069657E-2</v>
      </c>
      <c r="K900" s="46">
        <f t="shared" si="170"/>
        <v>-1.1567204644179483</v>
      </c>
      <c r="L900" s="46">
        <f t="shared" si="171"/>
        <v>0.18942049132957353</v>
      </c>
      <c r="M900" s="46">
        <f t="shared" si="175"/>
        <v>-0.96729997308837479</v>
      </c>
      <c r="O900" s="44"/>
      <c r="P900" s="12"/>
      <c r="Q900" s="12"/>
      <c r="R900" s="12"/>
      <c r="S900" s="44"/>
      <c r="T900" s="12"/>
      <c r="U900" s="12"/>
    </row>
    <row r="901" spans="6:21" x14ac:dyDescent="0.2">
      <c r="F901" s="163">
        <f t="shared" si="172"/>
        <v>42.849999999999703</v>
      </c>
      <c r="G901" s="46">
        <f t="shared" si="168"/>
        <v>-0.28531695488820191</v>
      </c>
      <c r="H901" s="46">
        <f t="shared" si="173"/>
        <v>-0.95499050010844255</v>
      </c>
      <c r="I901" s="46">
        <f t="shared" si="174"/>
        <v>-1.2403074549966444</v>
      </c>
      <c r="J901" s="46">
        <f t="shared" si="169"/>
        <v>4.3686201065054773E-3</v>
      </c>
      <c r="K901" s="46">
        <f t="shared" si="170"/>
        <v>-1.235938834890139</v>
      </c>
      <c r="L901" s="46">
        <f t="shared" si="171"/>
        <v>0.19281040805452812</v>
      </c>
      <c r="M901" s="46">
        <f t="shared" si="175"/>
        <v>-1.0431284268356109</v>
      </c>
      <c r="O901" s="44"/>
      <c r="P901" s="12"/>
      <c r="Q901" s="12"/>
      <c r="R901" s="12"/>
      <c r="S901" s="44"/>
      <c r="T901" s="12"/>
      <c r="U901" s="12"/>
    </row>
    <row r="902" spans="6:21" x14ac:dyDescent="0.2">
      <c r="F902" s="163">
        <f t="shared" si="172"/>
        <v>42.8999999999997</v>
      </c>
      <c r="G902" s="46">
        <f t="shared" si="168"/>
        <v>-0.28531695488889253</v>
      </c>
      <c r="H902" s="46">
        <f t="shared" si="173"/>
        <v>-0.61515774770040177</v>
      </c>
      <c r="I902" s="46">
        <f t="shared" si="174"/>
        <v>-0.9004747025892943</v>
      </c>
      <c r="J902" s="46">
        <f t="shared" si="169"/>
        <v>3.5107776873132636E-2</v>
      </c>
      <c r="K902" s="46">
        <f t="shared" si="170"/>
        <v>-0.86536692571616169</v>
      </c>
      <c r="L902" s="46">
        <f t="shared" si="171"/>
        <v>0.1297888086773536</v>
      </c>
      <c r="M902" s="46">
        <f t="shared" si="175"/>
        <v>-0.73557811703880815</v>
      </c>
      <c r="O902" s="44"/>
      <c r="P902" s="12"/>
      <c r="Q902" s="12"/>
      <c r="R902" s="12"/>
      <c r="S902" s="44"/>
      <c r="T902" s="12"/>
      <c r="U902" s="12"/>
    </row>
    <row r="903" spans="6:21" x14ac:dyDescent="0.2">
      <c r="F903" s="163">
        <f t="shared" si="172"/>
        <v>42.949999999999697</v>
      </c>
      <c r="G903" s="46">
        <f t="shared" si="168"/>
        <v>-0.17633557568868258</v>
      </c>
      <c r="H903" s="46">
        <f t="shared" si="173"/>
        <v>-5.5515761029361926E-2</v>
      </c>
      <c r="I903" s="46">
        <f t="shared" si="174"/>
        <v>-0.2318513367180445</v>
      </c>
      <c r="J903" s="46">
        <f t="shared" si="169"/>
        <v>6.2391600249809775E-2</v>
      </c>
      <c r="K903" s="46">
        <f t="shared" si="170"/>
        <v>-0.16945973646823473</v>
      </c>
      <c r="L903" s="46">
        <f t="shared" si="171"/>
        <v>2.2062819924505029E-2</v>
      </c>
      <c r="M903" s="46">
        <f t="shared" si="175"/>
        <v>-0.14739691654372969</v>
      </c>
      <c r="O903" s="44"/>
      <c r="P903" s="12"/>
      <c r="Q903" s="12"/>
      <c r="R903" s="12"/>
      <c r="S903" s="44"/>
      <c r="T903" s="12"/>
      <c r="U903" s="12"/>
    </row>
    <row r="904" spans="6:21" x14ac:dyDescent="0.2">
      <c r="F904" s="163">
        <f t="shared" si="172"/>
        <v>42.999999999999694</v>
      </c>
      <c r="G904" s="46">
        <f t="shared" si="168"/>
        <v>-1.1701907672023725E-12</v>
      </c>
      <c r="H904" s="46">
        <f t="shared" si="173"/>
        <v>0.52396321374271182</v>
      </c>
      <c r="I904" s="46">
        <f t="shared" si="174"/>
        <v>0.52396321374154164</v>
      </c>
      <c r="J904" s="46">
        <f t="shared" si="169"/>
        <v>8.3534796141738268E-2</v>
      </c>
      <c r="K904" s="46">
        <f t="shared" si="170"/>
        <v>0.60749800988327995</v>
      </c>
      <c r="L904" s="46">
        <f t="shared" si="171"/>
        <v>-9.3262474983322088E-2</v>
      </c>
      <c r="M904" s="46">
        <f t="shared" si="175"/>
        <v>0.51423553489995788</v>
      </c>
      <c r="O904" s="44"/>
      <c r="P904" s="12"/>
      <c r="Q904" s="12"/>
      <c r="R904" s="12"/>
      <c r="S904" s="44"/>
      <c r="T904" s="12"/>
      <c r="U904" s="12"/>
    </row>
    <row r="905" spans="6:21" x14ac:dyDescent="0.2">
      <c r="F905" s="163">
        <f t="shared" si="172"/>
        <v>43.049999999999692</v>
      </c>
      <c r="G905" s="46">
        <f t="shared" si="168"/>
        <v>0.1763355756867892</v>
      </c>
      <c r="H905" s="46">
        <f t="shared" si="173"/>
        <v>0.91621874343053478</v>
      </c>
      <c r="I905" s="46">
        <f t="shared" si="174"/>
        <v>1.0925543191173239</v>
      </c>
      <c r="J905" s="46">
        <f t="shared" si="169"/>
        <v>9.6456435557041559E-2</v>
      </c>
      <c r="K905" s="46">
        <f t="shared" si="170"/>
        <v>1.1890107546743656</v>
      </c>
      <c r="L905" s="46">
        <f t="shared" si="171"/>
        <v>-0.17646449178820828</v>
      </c>
      <c r="M905" s="46">
        <f t="shared" si="175"/>
        <v>1.0125462628861572</v>
      </c>
      <c r="O905" s="44"/>
      <c r="P905" s="12"/>
      <c r="Q905" s="12"/>
      <c r="R905" s="12"/>
      <c r="S905" s="44"/>
      <c r="T905" s="12"/>
      <c r="U905" s="12"/>
    </row>
    <row r="906" spans="6:21" x14ac:dyDescent="0.2">
      <c r="F906" s="163">
        <f t="shared" si="172"/>
        <v>43.099999999999689</v>
      </c>
      <c r="G906" s="46">
        <f t="shared" si="168"/>
        <v>0.28531695488817982</v>
      </c>
      <c r="H906" s="46">
        <f t="shared" si="173"/>
        <v>0.98108940124803456</v>
      </c>
      <c r="I906" s="46">
        <f t="shared" si="174"/>
        <v>1.2664063561362144</v>
      </c>
      <c r="J906" s="46">
        <f t="shared" si="169"/>
        <v>9.9884761178646114E-2</v>
      </c>
      <c r="K906" s="46">
        <f t="shared" si="170"/>
        <v>1.3662911173148606</v>
      </c>
      <c r="L906" s="46">
        <f t="shared" si="171"/>
        <v>-0.19888517134011621</v>
      </c>
      <c r="M906" s="46">
        <f t="shared" si="175"/>
        <v>1.1674059459747443</v>
      </c>
      <c r="O906" s="44"/>
      <c r="P906" s="12"/>
      <c r="Q906" s="12"/>
      <c r="R906" s="12"/>
      <c r="S906" s="44"/>
      <c r="T906" s="12"/>
      <c r="U906" s="12"/>
    </row>
    <row r="907" spans="6:21" x14ac:dyDescent="0.2">
      <c r="F907" s="163">
        <f t="shared" si="172"/>
        <v>43.149999999999686</v>
      </c>
      <c r="G907" s="46">
        <f t="shared" si="168"/>
        <v>0.28531695488891456</v>
      </c>
      <c r="H907" s="46">
        <f t="shared" si="173"/>
        <v>0.69539549113473542</v>
      </c>
      <c r="I907" s="46">
        <f t="shared" si="174"/>
        <v>0.98071244602365004</v>
      </c>
      <c r="J907" s="46">
        <f t="shared" si="169"/>
        <v>9.3482354660902794E-2</v>
      </c>
      <c r="K907" s="46">
        <f t="shared" si="170"/>
        <v>1.0741948006845528</v>
      </c>
      <c r="L907" s="46">
        <f t="shared" si="171"/>
        <v>-0.15280194650115603</v>
      </c>
      <c r="M907" s="46">
        <f t="shared" si="175"/>
        <v>0.92139285418339678</v>
      </c>
      <c r="O907" s="44"/>
      <c r="P907" s="12"/>
      <c r="Q907" s="12"/>
      <c r="R907" s="12"/>
      <c r="S907" s="44"/>
      <c r="T907" s="12"/>
      <c r="U907" s="12"/>
    </row>
    <row r="908" spans="6:21" x14ac:dyDescent="0.2">
      <c r="F908" s="163">
        <f t="shared" si="172"/>
        <v>43.199999999999683</v>
      </c>
      <c r="G908" s="46">
        <f t="shared" si="168"/>
        <v>0.1763355756887128</v>
      </c>
      <c r="H908" s="46">
        <f t="shared" si="173"/>
        <v>0.16122165698936261</v>
      </c>
      <c r="I908" s="46">
        <f t="shared" si="174"/>
        <v>0.33755723267807541</v>
      </c>
      <c r="J908" s="46">
        <f t="shared" si="169"/>
        <v>7.7879345592958185E-2</v>
      </c>
      <c r="K908" s="46">
        <f t="shared" si="170"/>
        <v>0.41543657827103359</v>
      </c>
      <c r="L908" s="46">
        <f t="shared" si="171"/>
        <v>-5.4087699131358906E-2</v>
      </c>
      <c r="M908" s="46">
        <f t="shared" si="175"/>
        <v>0.36134887913967467</v>
      </c>
      <c r="O908" s="44"/>
      <c r="P908" s="12"/>
      <c r="Q908" s="12"/>
      <c r="R908" s="12"/>
      <c r="S908" s="44"/>
      <c r="T908" s="12"/>
      <c r="U908" s="12"/>
    </row>
    <row r="909" spans="6:21" x14ac:dyDescent="0.2">
      <c r="F909" s="163">
        <f t="shared" si="172"/>
        <v>43.24999999999968</v>
      </c>
      <c r="G909" s="46">
        <f t="shared" si="168"/>
        <v>1.207531015283425E-12</v>
      </c>
      <c r="H909" s="46">
        <f t="shared" si="173"/>
        <v>-0.4305601794966597</v>
      </c>
      <c r="I909" s="46">
        <f t="shared" si="174"/>
        <v>-0.43056017949545217</v>
      </c>
      <c r="J909" s="46">
        <f t="shared" si="169"/>
        <v>5.4611393678096587E-2</v>
      </c>
      <c r="K909" s="46">
        <f t="shared" si="170"/>
        <v>-0.37594878581735558</v>
      </c>
      <c r="L909" s="46">
        <f t="shared" si="171"/>
        <v>6.3256487037040329E-2</v>
      </c>
      <c r="M909" s="46">
        <f t="shared" si="175"/>
        <v>-0.31269229878031524</v>
      </c>
      <c r="O909" s="44"/>
      <c r="P909" s="12"/>
      <c r="Q909" s="12"/>
      <c r="R909" s="12"/>
      <c r="S909" s="44"/>
      <c r="T909" s="12"/>
      <c r="U909" s="12"/>
    </row>
    <row r="910" spans="6:21" x14ac:dyDescent="0.2">
      <c r="F910" s="163">
        <f t="shared" si="172"/>
        <v>43.299999999999677</v>
      </c>
      <c r="G910" s="46">
        <f t="shared" si="168"/>
        <v>-0.17633557568675898</v>
      </c>
      <c r="H910" s="46">
        <f t="shared" si="173"/>
        <v>-0.86849350523387014</v>
      </c>
      <c r="I910" s="46">
        <f t="shared" si="174"/>
        <v>-1.0448290809206291</v>
      </c>
      <c r="J910" s="46">
        <f t="shared" si="169"/>
        <v>2.5968547968918971E-2</v>
      </c>
      <c r="K910" s="46">
        <f t="shared" si="170"/>
        <v>-1.0188605329517102</v>
      </c>
      <c r="L910" s="46">
        <f t="shared" si="171"/>
        <v>0.1588126418962767</v>
      </c>
      <c r="M910" s="46">
        <f t="shared" si="175"/>
        <v>-0.86004789105543333</v>
      </c>
      <c r="O910" s="44"/>
      <c r="P910" s="12"/>
      <c r="Q910" s="12"/>
      <c r="R910" s="12"/>
      <c r="S910" s="44"/>
      <c r="T910" s="12"/>
      <c r="U910" s="12"/>
    </row>
    <row r="911" spans="6:21" x14ac:dyDescent="0.2">
      <c r="F911" s="163">
        <f t="shared" si="172"/>
        <v>43.349999999999675</v>
      </c>
      <c r="G911" s="46">
        <f t="shared" si="168"/>
        <v>-0.28531695488816827</v>
      </c>
      <c r="H911" s="46">
        <f t="shared" si="173"/>
        <v>-0.99609522405971018</v>
      </c>
      <c r="I911" s="46">
        <f t="shared" si="174"/>
        <v>-1.2814121789478785</v>
      </c>
      <c r="J911" s="46">
        <f t="shared" si="169"/>
        <v>-5.2301414557344994E-3</v>
      </c>
      <c r="K911" s="46">
        <f t="shared" si="170"/>
        <v>-1.286642320403613</v>
      </c>
      <c r="L911" s="46">
        <f t="shared" si="171"/>
        <v>0.19966745344663173</v>
      </c>
      <c r="M911" s="46">
        <f t="shared" si="175"/>
        <v>-1.0869748669569812</v>
      </c>
      <c r="O911" s="44"/>
      <c r="P911" s="12"/>
      <c r="Q911" s="12"/>
      <c r="R911" s="12"/>
      <c r="S911" s="44"/>
      <c r="T911" s="12"/>
      <c r="U911" s="12"/>
    </row>
    <row r="912" spans="6:21" x14ac:dyDescent="0.2">
      <c r="F912" s="163">
        <f t="shared" si="172"/>
        <v>43.399999999999672</v>
      </c>
      <c r="G912" s="46">
        <f t="shared" si="168"/>
        <v>-0.28531695488892617</v>
      </c>
      <c r="H912" s="46">
        <f t="shared" si="173"/>
        <v>-0.76777046829894535</v>
      </c>
      <c r="I912" s="46">
        <f t="shared" si="174"/>
        <v>-1.0530874231878715</v>
      </c>
      <c r="J912" s="46">
        <f t="shared" si="169"/>
        <v>-3.5914076486469299E-2</v>
      </c>
      <c r="K912" s="46">
        <f t="shared" si="170"/>
        <v>-1.0890014996743409</v>
      </c>
      <c r="L912" s="46">
        <f t="shared" si="171"/>
        <v>0.1717489117665324</v>
      </c>
      <c r="M912" s="46">
        <f t="shared" si="175"/>
        <v>-0.91725258790780839</v>
      </c>
      <c r="O912" s="44"/>
      <c r="P912" s="12"/>
      <c r="Q912" s="12"/>
      <c r="R912" s="12"/>
      <c r="S912" s="44"/>
      <c r="T912" s="12"/>
      <c r="U912" s="12"/>
    </row>
    <row r="913" spans="6:21" x14ac:dyDescent="0.2">
      <c r="F913" s="163">
        <f t="shared" si="172"/>
        <v>43.449999999999669</v>
      </c>
      <c r="G913" s="46">
        <f t="shared" si="168"/>
        <v>-0.17633557568877062</v>
      </c>
      <c r="H913" s="46">
        <f t="shared" si="173"/>
        <v>-0.2651046360299133</v>
      </c>
      <c r="I913" s="46">
        <f t="shared" si="174"/>
        <v>-0.44144021171868392</v>
      </c>
      <c r="J913" s="46">
        <f t="shared" si="169"/>
        <v>-6.3063321522410273E-2</v>
      </c>
      <c r="K913" s="46">
        <f t="shared" si="170"/>
        <v>-0.5045035332410942</v>
      </c>
      <c r="L913" s="46">
        <f t="shared" si="171"/>
        <v>8.4673264749668853E-2</v>
      </c>
      <c r="M913" s="46">
        <f t="shared" si="175"/>
        <v>-0.41983026849142535</v>
      </c>
      <c r="O913" s="44"/>
      <c r="P913" s="12"/>
      <c r="Q913" s="12"/>
      <c r="R913" s="12"/>
      <c r="S913" s="44"/>
      <c r="T913" s="12"/>
      <c r="U913" s="12"/>
    </row>
    <row r="914" spans="6:21" x14ac:dyDescent="0.2">
      <c r="F914" s="163">
        <f t="shared" si="172"/>
        <v>43.499999999999666</v>
      </c>
      <c r="G914" s="46">
        <f t="shared" si="168"/>
        <v>-1.2789773146809624E-12</v>
      </c>
      <c r="H914" s="46">
        <f t="shared" si="173"/>
        <v>0.33228884498148087</v>
      </c>
      <c r="I914" s="46">
        <f t="shared" si="174"/>
        <v>0.33228884498020189</v>
      </c>
      <c r="J914" s="46">
        <f t="shared" si="169"/>
        <v>-8.4005827768681651E-2</v>
      </c>
      <c r="K914" s="46">
        <f t="shared" si="170"/>
        <v>0.24828301721152024</v>
      </c>
      <c r="L914" s="46">
        <f t="shared" si="171"/>
        <v>-3.1567197289795429E-2</v>
      </c>
      <c r="M914" s="46">
        <f t="shared" si="175"/>
        <v>0.21671581992172478</v>
      </c>
      <c r="O914" s="44"/>
      <c r="P914" s="12"/>
      <c r="Q914" s="12"/>
      <c r="R914" s="12"/>
      <c r="S914" s="44"/>
      <c r="T914" s="12"/>
      <c r="U914" s="12"/>
    </row>
    <row r="915" spans="6:21" x14ac:dyDescent="0.2">
      <c r="F915" s="163">
        <f t="shared" si="172"/>
        <v>43.549999999999663</v>
      </c>
      <c r="G915" s="46">
        <f t="shared" si="168"/>
        <v>0.17633557568670116</v>
      </c>
      <c r="H915" s="46">
        <f t="shared" si="173"/>
        <v>0.81094829908261301</v>
      </c>
      <c r="I915" s="46">
        <f t="shared" si="174"/>
        <v>0.98728387476931423</v>
      </c>
      <c r="J915" s="46">
        <f t="shared" si="169"/>
        <v>-9.6680418256901907E-2</v>
      </c>
      <c r="K915" s="46">
        <f t="shared" si="170"/>
        <v>0.89060345651241235</v>
      </c>
      <c r="L915" s="46">
        <f t="shared" si="171"/>
        <v>-0.1369346704057704</v>
      </c>
      <c r="M915" s="46">
        <f t="shared" si="175"/>
        <v>0.75366878610664201</v>
      </c>
      <c r="O915" s="44"/>
      <c r="P915" s="12"/>
      <c r="Q915" s="12"/>
      <c r="R915" s="12"/>
      <c r="S915" s="44"/>
      <c r="T915" s="12"/>
      <c r="U915" s="12"/>
    </row>
    <row r="916" spans="6:21" x14ac:dyDescent="0.2">
      <c r="F916" s="163">
        <f t="shared" si="172"/>
        <v>43.59999999999966</v>
      </c>
      <c r="G916" s="46">
        <f t="shared" si="168"/>
        <v>0.28531695488814623</v>
      </c>
      <c r="H916" s="46">
        <f t="shared" si="173"/>
        <v>0.99983829922728795</v>
      </c>
      <c r="I916" s="46">
        <f t="shared" si="174"/>
        <v>1.2851552541154341</v>
      </c>
      <c r="J916" s="46">
        <f t="shared" si="169"/>
        <v>-9.9839650408290001E-2</v>
      </c>
      <c r="K916" s="46">
        <f t="shared" si="170"/>
        <v>1.1853156037071442</v>
      </c>
      <c r="L916" s="46">
        <f t="shared" si="171"/>
        <v>-0.19513643726992982</v>
      </c>
      <c r="M916" s="46">
        <f t="shared" si="175"/>
        <v>0.99017916643721426</v>
      </c>
      <c r="O916" s="44"/>
      <c r="P916" s="12"/>
      <c r="Q916" s="12"/>
      <c r="R916" s="12"/>
      <c r="S916" s="44"/>
      <c r="T916" s="12"/>
      <c r="U916" s="12"/>
    </row>
    <row r="917" spans="6:21" x14ac:dyDescent="0.2">
      <c r="F917" s="163">
        <f t="shared" si="172"/>
        <v>43.649999999999658</v>
      </c>
      <c r="G917" s="46">
        <f t="shared" si="168"/>
        <v>0.2853169548889482</v>
      </c>
      <c r="H917" s="46">
        <f t="shared" si="173"/>
        <v>0.83146434266886682</v>
      </c>
      <c r="I917" s="46">
        <f t="shared" si="174"/>
        <v>1.1167812975578151</v>
      </c>
      <c r="J917" s="46">
        <f t="shared" si="169"/>
        <v>-9.3172590255743926E-2</v>
      </c>
      <c r="K917" s="46">
        <f t="shared" si="170"/>
        <v>1.0236087073020712</v>
      </c>
      <c r="L917" s="46">
        <f t="shared" si="171"/>
        <v>-0.18612551174561262</v>
      </c>
      <c r="M917" s="46">
        <f t="shared" si="175"/>
        <v>0.83748319555645856</v>
      </c>
      <c r="O917" s="44"/>
      <c r="P917" s="12"/>
      <c r="Q917" s="12"/>
      <c r="R917" s="12"/>
      <c r="S917" s="44"/>
      <c r="T917" s="12"/>
      <c r="U917" s="12"/>
    </row>
    <row r="918" spans="6:21" x14ac:dyDescent="0.2">
      <c r="F918" s="163">
        <f t="shared" si="172"/>
        <v>43.699999999999655</v>
      </c>
      <c r="G918" s="46">
        <f t="shared" si="168"/>
        <v>0.17633557568880082</v>
      </c>
      <c r="H918" s="46">
        <f t="shared" si="173"/>
        <v>0.36599010384586755</v>
      </c>
      <c r="I918" s="46">
        <f t="shared" si="174"/>
        <v>0.54232567953466837</v>
      </c>
      <c r="J918" s="46">
        <f t="shared" si="169"/>
        <v>-7.733541479506563E-2</v>
      </c>
      <c r="K918" s="46">
        <f t="shared" si="170"/>
        <v>0.46499026473960275</v>
      </c>
      <c r="L918" s="46">
        <f t="shared" si="171"/>
        <v>-0.11300561230731461</v>
      </c>
      <c r="M918" s="46">
        <f t="shared" si="175"/>
        <v>0.35198465243228816</v>
      </c>
      <c r="O918" s="44"/>
      <c r="P918" s="12"/>
      <c r="Q918" s="12"/>
      <c r="R918" s="12"/>
      <c r="S918" s="44"/>
      <c r="T918" s="12"/>
      <c r="U918" s="12"/>
    </row>
    <row r="919" spans="6:21" x14ac:dyDescent="0.2">
      <c r="F919" s="163">
        <f t="shared" si="172"/>
        <v>43.749999999999652</v>
      </c>
      <c r="G919" s="46">
        <f t="shared" si="168"/>
        <v>1.3163175627620149E-12</v>
      </c>
      <c r="H919" s="46">
        <f t="shared" si="173"/>
        <v>-0.23026035420696081</v>
      </c>
      <c r="I919" s="46">
        <f t="shared" si="174"/>
        <v>-0.2302603542056445</v>
      </c>
      <c r="J919" s="46">
        <f t="shared" si="169"/>
        <v>-5.3886830559269974E-2</v>
      </c>
      <c r="K919" s="46">
        <f t="shared" si="170"/>
        <v>-0.28414718476491446</v>
      </c>
      <c r="L919" s="46">
        <f t="shared" si="171"/>
        <v>-9.6211887270207215E-4</v>
      </c>
      <c r="M919" s="46">
        <f t="shared" si="175"/>
        <v>-0.28510930363761655</v>
      </c>
      <c r="O919" s="44"/>
      <c r="P919" s="12"/>
      <c r="Q919" s="12"/>
      <c r="R919" s="12"/>
      <c r="S919" s="44"/>
      <c r="T919" s="12"/>
      <c r="U919" s="12"/>
    </row>
    <row r="920" spans="6:21" x14ac:dyDescent="0.2">
      <c r="F920" s="163">
        <f t="shared" si="172"/>
        <v>43.799999999999649</v>
      </c>
      <c r="G920" s="46">
        <f t="shared" si="168"/>
        <v>-0.17633557568667096</v>
      </c>
      <c r="H920" s="46">
        <f t="shared" si="173"/>
        <v>-0.74423378278480268</v>
      </c>
      <c r="I920" s="46">
        <f t="shared" si="174"/>
        <v>-0.92056935847147359</v>
      </c>
      <c r="J920" s="46">
        <f t="shared" si="169"/>
        <v>-2.513466456770333E-2</v>
      </c>
      <c r="K920" s="46">
        <f t="shared" si="170"/>
        <v>-0.94570402303917689</v>
      </c>
      <c r="L920" s="46">
        <f t="shared" si="171"/>
        <v>0.11141276628319424</v>
      </c>
      <c r="M920" s="46">
        <f t="shared" si="175"/>
        <v>-0.83429125675598259</v>
      </c>
      <c r="O920" s="44"/>
      <c r="P920" s="12"/>
      <c r="Q920" s="12"/>
      <c r="R920" s="12"/>
      <c r="S920" s="44"/>
      <c r="T920" s="12"/>
      <c r="U920" s="12"/>
    </row>
    <row r="921" spans="6:21" x14ac:dyDescent="0.2">
      <c r="F921" s="163">
        <f t="shared" si="172"/>
        <v>43.849999999999646</v>
      </c>
      <c r="G921" s="46">
        <f t="shared" si="168"/>
        <v>-0.28531695488813469</v>
      </c>
      <c r="H921" s="46">
        <f t="shared" si="173"/>
        <v>-0.99227630417959278</v>
      </c>
      <c r="I921" s="46">
        <f t="shared" si="174"/>
        <v>-1.2775932590677275</v>
      </c>
      <c r="J921" s="46">
        <f t="shared" si="169"/>
        <v>6.0912737176721608E-3</v>
      </c>
      <c r="K921" s="46">
        <f t="shared" si="170"/>
        <v>-1.2715019853500553</v>
      </c>
      <c r="L921" s="46">
        <f t="shared" si="171"/>
        <v>0.18541269649419675</v>
      </c>
      <c r="M921" s="46">
        <f t="shared" si="175"/>
        <v>-1.0860892888558586</v>
      </c>
      <c r="O921" s="44"/>
      <c r="P921" s="12"/>
      <c r="Q921" s="12"/>
      <c r="R921" s="12"/>
      <c r="S921" s="44"/>
      <c r="T921" s="12"/>
      <c r="U921" s="12"/>
    </row>
    <row r="922" spans="6:21" x14ac:dyDescent="0.2">
      <c r="F922" s="163">
        <f t="shared" si="172"/>
        <v>43.899999999999643</v>
      </c>
      <c r="G922" s="46">
        <f t="shared" si="168"/>
        <v>-0.28531695488895975</v>
      </c>
      <c r="H922" s="46">
        <f t="shared" si="173"/>
        <v>-0.88575693406869194</v>
      </c>
      <c r="I922" s="46">
        <f t="shared" si="174"/>
        <v>-1.1710738889576517</v>
      </c>
      <c r="J922" s="46">
        <f t="shared" si="169"/>
        <v>3.6717704334417553E-2</v>
      </c>
      <c r="K922" s="46">
        <f t="shared" si="170"/>
        <v>-1.1343561846232342</v>
      </c>
      <c r="L922" s="46">
        <f t="shared" si="171"/>
        <v>0.19554917450358797</v>
      </c>
      <c r="M922" s="46">
        <f t="shared" si="175"/>
        <v>-0.93880701011964618</v>
      </c>
      <c r="O922" s="44"/>
      <c r="P922" s="12"/>
      <c r="Q922" s="12"/>
      <c r="R922" s="12"/>
      <c r="S922" s="44"/>
      <c r="T922" s="12"/>
      <c r="U922" s="12"/>
    </row>
    <row r="923" spans="6:21" x14ac:dyDescent="0.2">
      <c r="F923" s="163">
        <f t="shared" si="172"/>
        <v>43.94999999999964</v>
      </c>
      <c r="G923" s="46">
        <f t="shared" si="168"/>
        <v>-0.17633557568883104</v>
      </c>
      <c r="H923" s="46">
        <f t="shared" si="173"/>
        <v>-0.46273735868751004</v>
      </c>
      <c r="I923" s="46">
        <f t="shared" si="174"/>
        <v>-0.63907293437634105</v>
      </c>
      <c r="J923" s="46">
        <f t="shared" si="169"/>
        <v>6.3730351308652719E-2</v>
      </c>
      <c r="K923" s="46">
        <f t="shared" si="170"/>
        <v>-0.57534258306768837</v>
      </c>
      <c r="L923" s="46">
        <f t="shared" si="171"/>
        <v>0.13833079712762905</v>
      </c>
      <c r="M923" s="46">
        <f t="shared" si="175"/>
        <v>-0.43701178594005924</v>
      </c>
      <c r="O923" s="44"/>
      <c r="P923" s="12"/>
      <c r="Q923" s="12"/>
      <c r="R923" s="12"/>
      <c r="S923" s="44"/>
      <c r="T923" s="12"/>
      <c r="U923" s="12"/>
    </row>
    <row r="924" spans="6:21" x14ac:dyDescent="0.2">
      <c r="F924" s="163">
        <f t="shared" si="172"/>
        <v>43.999999999999638</v>
      </c>
      <c r="G924" s="46">
        <f t="shared" si="168"/>
        <v>-1.3877638621595523E-12</v>
      </c>
      <c r="H924" s="46">
        <f t="shared" si="173"/>
        <v>0.12562833296755993</v>
      </c>
      <c r="I924" s="46">
        <f t="shared" si="174"/>
        <v>0.12562833296617218</v>
      </c>
      <c r="J924" s="46">
        <f t="shared" si="169"/>
        <v>8.4470609927857793E-2</v>
      </c>
      <c r="K924" s="46">
        <f t="shared" si="170"/>
        <v>0.21009894289402997</v>
      </c>
      <c r="L924" s="46">
        <f t="shared" si="171"/>
        <v>3.3465832342012197E-2</v>
      </c>
      <c r="M924" s="46">
        <f t="shared" si="175"/>
        <v>0.24356477523604217</v>
      </c>
      <c r="O924" s="44"/>
      <c r="P924" s="12"/>
      <c r="Q924" s="12"/>
      <c r="R924" s="12"/>
      <c r="S924" s="44"/>
      <c r="T924" s="12"/>
      <c r="U924" s="12"/>
    </row>
    <row r="925" spans="6:21" x14ac:dyDescent="0.2">
      <c r="F925" s="163">
        <f t="shared" si="172"/>
        <v>44.049999999999635</v>
      </c>
      <c r="G925" s="46">
        <f t="shared" si="168"/>
        <v>0.17633557568661318</v>
      </c>
      <c r="H925" s="46">
        <f t="shared" si="173"/>
        <v>0.66910429060785592</v>
      </c>
      <c r="I925" s="46">
        <f t="shared" si="174"/>
        <v>0.8454398662944691</v>
      </c>
      <c r="J925" s="46">
        <f t="shared" si="169"/>
        <v>9.6897208584829919E-2</v>
      </c>
      <c r="K925" s="46">
        <f t="shared" si="170"/>
        <v>0.94233707487929896</v>
      </c>
      <c r="L925" s="46">
        <f t="shared" si="171"/>
        <v>-8.2926086231411358E-2</v>
      </c>
      <c r="M925" s="46">
        <f t="shared" si="175"/>
        <v>0.85941098864788756</v>
      </c>
      <c r="O925" s="44"/>
      <c r="P925" s="12"/>
      <c r="Q925" s="12"/>
      <c r="R925" s="12"/>
      <c r="S925" s="44"/>
      <c r="T925" s="12"/>
      <c r="U925" s="12"/>
    </row>
    <row r="926" spans="6:21" x14ac:dyDescent="0.2">
      <c r="F926" s="163">
        <f t="shared" si="172"/>
        <v>44.099999999999632</v>
      </c>
      <c r="G926" s="46">
        <f t="shared" si="168"/>
        <v>0.28531695488811259</v>
      </c>
      <c r="H926" s="46">
        <f t="shared" si="173"/>
        <v>0.97349474162745087</v>
      </c>
      <c r="I926" s="46">
        <f t="shared" si="174"/>
        <v>1.2588116965155636</v>
      </c>
      <c r="J926" s="46">
        <f t="shared" si="169"/>
        <v>9.9787112240406498E-2</v>
      </c>
      <c r="K926" s="46">
        <f t="shared" si="170"/>
        <v>1.3585988087559702</v>
      </c>
      <c r="L926" s="46">
        <f t="shared" si="171"/>
        <v>-0.17075498703721298</v>
      </c>
      <c r="M926" s="46">
        <f t="shared" si="175"/>
        <v>1.1878438217187572</v>
      </c>
      <c r="O926" s="44"/>
      <c r="P926" s="12"/>
      <c r="Q926" s="12"/>
      <c r="R926" s="12"/>
      <c r="S926" s="44"/>
      <c r="T926" s="12"/>
      <c r="U926" s="12"/>
    </row>
    <row r="927" spans="6:21" x14ac:dyDescent="0.2">
      <c r="F927" s="163">
        <f t="shared" si="172"/>
        <v>44.149999999999629</v>
      </c>
      <c r="G927" s="46">
        <f t="shared" si="168"/>
        <v>0.28531695488898184</v>
      </c>
      <c r="H927" s="46">
        <f t="shared" si="173"/>
        <v>0.93003436167543074</v>
      </c>
      <c r="I927" s="46">
        <f t="shared" si="174"/>
        <v>1.2153513165644125</v>
      </c>
      <c r="J927" s="46">
        <f t="shared" si="169"/>
        <v>9.2855894437425729E-2</v>
      </c>
      <c r="K927" s="46">
        <f t="shared" si="170"/>
        <v>1.3082072110018383</v>
      </c>
      <c r="L927" s="46">
        <f t="shared" si="171"/>
        <v>-0.19976912942015046</v>
      </c>
      <c r="M927" s="46">
        <f t="shared" si="175"/>
        <v>1.1084380815816879</v>
      </c>
      <c r="O927" s="44"/>
      <c r="P927" s="12"/>
      <c r="Q927" s="12"/>
      <c r="R927" s="12"/>
      <c r="S927" s="44"/>
      <c r="T927" s="12"/>
      <c r="U927" s="12"/>
    </row>
    <row r="928" spans="6:21" x14ac:dyDescent="0.2">
      <c r="F928" s="163">
        <f t="shared" si="172"/>
        <v>44.199999999999626</v>
      </c>
      <c r="G928" s="46">
        <f t="shared" si="168"/>
        <v>0.17633557568888883</v>
      </c>
      <c r="H928" s="46">
        <f t="shared" si="173"/>
        <v>0.55425248915930747</v>
      </c>
      <c r="I928" s="46">
        <f t="shared" si="174"/>
        <v>0.73058806484819627</v>
      </c>
      <c r="J928" s="46">
        <f t="shared" si="169"/>
        <v>7.6785730763199833E-2</v>
      </c>
      <c r="K928" s="46">
        <f t="shared" si="170"/>
        <v>0.80737379561139611</v>
      </c>
      <c r="L928" s="46">
        <f t="shared" si="171"/>
        <v>-0.15997489735348391</v>
      </c>
      <c r="M928" s="46">
        <f t="shared" si="175"/>
        <v>0.64739889825791219</v>
      </c>
      <c r="O928" s="44"/>
      <c r="P928" s="12"/>
      <c r="Q928" s="12"/>
      <c r="R928" s="12"/>
      <c r="S928" s="44"/>
      <c r="T928" s="12"/>
      <c r="U928" s="12"/>
    </row>
    <row r="929" spans="6:21" x14ac:dyDescent="0.2">
      <c r="F929" s="163">
        <f t="shared" si="172"/>
        <v>44.249999999999623</v>
      </c>
      <c r="G929" s="46">
        <f t="shared" si="168"/>
        <v>1.4251041102406048E-12</v>
      </c>
      <c r="H929" s="46">
        <f t="shared" si="173"/>
        <v>-1.9575844912239456E-2</v>
      </c>
      <c r="I929" s="46">
        <f t="shared" si="174"/>
        <v>-1.9575844910814353E-2</v>
      </c>
      <c r="J929" s="46">
        <f t="shared" si="169"/>
        <v>5.3158258623200873E-2</v>
      </c>
      <c r="K929" s="46">
        <f t="shared" si="170"/>
        <v>3.3582413712386516E-2</v>
      </c>
      <c r="L929" s="46">
        <f t="shared" si="171"/>
        <v>-6.5078995316165372E-2</v>
      </c>
      <c r="M929" s="46">
        <f t="shared" si="175"/>
        <v>-3.1496581603778849E-2</v>
      </c>
      <c r="O929" s="44"/>
      <c r="P929" s="12"/>
      <c r="Q929" s="12"/>
      <c r="R929" s="12"/>
      <c r="S929" s="44"/>
      <c r="T929" s="12"/>
      <c r="U929" s="12"/>
    </row>
    <row r="930" spans="6:21" x14ac:dyDescent="0.2">
      <c r="F930" s="163">
        <f t="shared" si="172"/>
        <v>44.299999999999621</v>
      </c>
      <c r="G930" s="46">
        <f t="shared" si="168"/>
        <v>-0.17633557568658295</v>
      </c>
      <c r="H930" s="46">
        <f t="shared" si="173"/>
        <v>-0.58640930409796077</v>
      </c>
      <c r="I930" s="46">
        <f t="shared" si="174"/>
        <v>-0.76274487978454375</v>
      </c>
      <c r="J930" s="46">
        <f t="shared" si="169"/>
        <v>2.4298911316736706E-2</v>
      </c>
      <c r="K930" s="46">
        <f t="shared" si="170"/>
        <v>-0.73844596846780708</v>
      </c>
      <c r="L930" s="46">
        <f t="shared" si="171"/>
        <v>5.2232681828727305E-2</v>
      </c>
      <c r="M930" s="46">
        <f t="shared" si="175"/>
        <v>-0.68621328663907977</v>
      </c>
      <c r="O930" s="44"/>
      <c r="P930" s="12"/>
      <c r="Q930" s="12"/>
      <c r="R930" s="12"/>
      <c r="S930" s="44"/>
      <c r="T930" s="12"/>
      <c r="U930" s="12"/>
    </row>
    <row r="931" spans="6:21" x14ac:dyDescent="0.2">
      <c r="F931" s="163">
        <f t="shared" si="172"/>
        <v>44.349999999999618</v>
      </c>
      <c r="G931" s="46">
        <f t="shared" si="168"/>
        <v>-0.28531695488810105</v>
      </c>
      <c r="H931" s="46">
        <f t="shared" si="173"/>
        <v>-0.94370597279327817</v>
      </c>
      <c r="I931" s="46">
        <f t="shared" si="174"/>
        <v>-1.2290229276813793</v>
      </c>
      <c r="J931" s="46">
        <f t="shared" si="169"/>
        <v>-6.9519528298725916E-3</v>
      </c>
      <c r="K931" s="46">
        <f t="shared" si="170"/>
        <v>-1.2359748805112518</v>
      </c>
      <c r="L931" s="46">
        <f t="shared" si="171"/>
        <v>0.15155336136448214</v>
      </c>
      <c r="M931" s="46">
        <f t="shared" si="175"/>
        <v>-1.0844215191467697</v>
      </c>
      <c r="O931" s="44"/>
      <c r="P931" s="12"/>
      <c r="Q931" s="12"/>
      <c r="R931" s="12"/>
      <c r="S931" s="44"/>
      <c r="T931" s="12"/>
      <c r="U931" s="12"/>
    </row>
    <row r="932" spans="6:21" x14ac:dyDescent="0.2">
      <c r="F932" s="163">
        <f t="shared" si="172"/>
        <v>44.399999999999615</v>
      </c>
      <c r="G932" s="46">
        <f t="shared" si="168"/>
        <v>-0.28531695488899333</v>
      </c>
      <c r="H932" s="46">
        <f t="shared" si="173"/>
        <v>-0.96379598510719489</v>
      </c>
      <c r="I932" s="46">
        <f t="shared" si="174"/>
        <v>-1.2491129399961882</v>
      </c>
      <c r="J932" s="46">
        <f t="shared" si="169"/>
        <v>-3.7518600632472955E-2</v>
      </c>
      <c r="K932" s="46">
        <f t="shared" si="170"/>
        <v>-1.2866315406286613</v>
      </c>
      <c r="L932" s="46">
        <f t="shared" si="171"/>
        <v>0.19867308038080958</v>
      </c>
      <c r="M932" s="46">
        <f t="shared" si="175"/>
        <v>-1.0879584602478516</v>
      </c>
      <c r="O932" s="44"/>
      <c r="P932" s="12"/>
      <c r="Q932" s="12"/>
      <c r="R932" s="12"/>
      <c r="S932" s="44"/>
      <c r="T932" s="12"/>
      <c r="U932" s="12"/>
    </row>
    <row r="933" spans="6:21" x14ac:dyDescent="0.2">
      <c r="F933" s="163">
        <f t="shared" si="172"/>
        <v>44.449999999999612</v>
      </c>
      <c r="G933" s="46">
        <f t="shared" si="168"/>
        <v>-0.17633557568891903</v>
      </c>
      <c r="H933" s="46">
        <f t="shared" si="173"/>
        <v>-0.63950074296546489</v>
      </c>
      <c r="I933" s="46">
        <f t="shared" si="174"/>
        <v>-0.81583631865438389</v>
      </c>
      <c r="J933" s="46">
        <f t="shared" si="169"/>
        <v>-6.439263998600496E-2</v>
      </c>
      <c r="K933" s="46">
        <f t="shared" si="170"/>
        <v>-0.88022895864038886</v>
      </c>
      <c r="L933" s="46">
        <f t="shared" si="171"/>
        <v>0.17736194750537446</v>
      </c>
      <c r="M933" s="46">
        <f t="shared" si="175"/>
        <v>-0.70286701113501437</v>
      </c>
      <c r="O933" s="44"/>
      <c r="P933" s="12"/>
      <c r="Q933" s="12"/>
      <c r="R933" s="12"/>
      <c r="S933" s="44"/>
      <c r="T933" s="12"/>
      <c r="U933" s="12"/>
    </row>
    <row r="934" spans="6:21" x14ac:dyDescent="0.2">
      <c r="F934" s="163">
        <f t="shared" si="172"/>
        <v>44.499999999999609</v>
      </c>
      <c r="G934" s="46">
        <f t="shared" si="168"/>
        <v>-1.496550409638142E-12</v>
      </c>
      <c r="H934" s="46">
        <f t="shared" si="173"/>
        <v>-8.6697985235524744E-2</v>
      </c>
      <c r="I934" s="46">
        <f t="shared" si="174"/>
        <v>-8.6697985237021297E-2</v>
      </c>
      <c r="J934" s="46">
        <f t="shared" si="169"/>
        <v>-8.4929108042598414E-2</v>
      </c>
      <c r="K934" s="46">
        <f t="shared" si="170"/>
        <v>-0.17162709327961972</v>
      </c>
      <c r="L934" s="46">
        <f t="shared" si="171"/>
        <v>9.4960358199148456E-2</v>
      </c>
      <c r="M934" s="46">
        <f t="shared" si="175"/>
        <v>-7.6666735080471254E-2</v>
      </c>
      <c r="O934" s="44"/>
      <c r="P934" s="12"/>
      <c r="Q934" s="12"/>
      <c r="R934" s="12"/>
      <c r="S934" s="44"/>
      <c r="T934" s="12"/>
      <c r="U934" s="12"/>
    </row>
    <row r="935" spans="6:21" x14ac:dyDescent="0.2">
      <c r="F935" s="163">
        <f t="shared" si="172"/>
        <v>44.549999999999606</v>
      </c>
      <c r="G935" s="46">
        <f t="shared" si="168"/>
        <v>0.17633557568652514</v>
      </c>
      <c r="H935" s="46">
        <f t="shared" si="173"/>
        <v>0.49708384707823661</v>
      </c>
      <c r="I935" s="46">
        <f t="shared" si="174"/>
        <v>0.67341942276476174</v>
      </c>
      <c r="J935" s="46">
        <f t="shared" si="169"/>
        <v>-9.7106790413082511E-2</v>
      </c>
      <c r="K935" s="46">
        <f t="shared" si="170"/>
        <v>0.57631263235167918</v>
      </c>
      <c r="L935" s="46">
        <f t="shared" si="171"/>
        <v>-2.0149327216822738E-2</v>
      </c>
      <c r="M935" s="46">
        <f t="shared" si="175"/>
        <v>0.55616330513485646</v>
      </c>
      <c r="O935" s="44"/>
      <c r="P935" s="12"/>
      <c r="Q935" s="12"/>
      <c r="R935" s="12"/>
      <c r="S935" s="44"/>
      <c r="T935" s="12"/>
      <c r="U935" s="12"/>
    </row>
    <row r="936" spans="6:21" x14ac:dyDescent="0.2">
      <c r="F936" s="163">
        <f t="shared" si="172"/>
        <v>44.599999999999604</v>
      </c>
      <c r="G936" s="46">
        <f t="shared" si="168"/>
        <v>0.28531695488807901</v>
      </c>
      <c r="H936" s="46">
        <f t="shared" si="173"/>
        <v>0.90324681626413417</v>
      </c>
      <c r="I936" s="46">
        <f t="shared" si="174"/>
        <v>1.1885637711522132</v>
      </c>
      <c r="J936" s="46">
        <f t="shared" si="169"/>
        <v>-9.9727150583482138E-2</v>
      </c>
      <c r="K936" s="46">
        <f t="shared" si="170"/>
        <v>1.0888366205687312</v>
      </c>
      <c r="L936" s="46">
        <f t="shared" si="171"/>
        <v>-0.12831878890520007</v>
      </c>
      <c r="M936" s="46">
        <f t="shared" si="175"/>
        <v>0.96051783166353111</v>
      </c>
      <c r="O936" s="44"/>
      <c r="P936" s="12"/>
      <c r="Q936" s="12"/>
      <c r="R936" s="12"/>
      <c r="S936" s="44"/>
      <c r="T936" s="12"/>
      <c r="U936" s="12"/>
    </row>
    <row r="937" spans="6:21" x14ac:dyDescent="0.2">
      <c r="F937" s="163">
        <f t="shared" si="172"/>
        <v>44.649999999999601</v>
      </c>
      <c r="G937" s="46">
        <f t="shared" si="168"/>
        <v>0.28531695488901543</v>
      </c>
      <c r="H937" s="46">
        <f t="shared" si="173"/>
        <v>0.98666006511292181</v>
      </c>
      <c r="I937" s="46">
        <f t="shared" si="174"/>
        <v>1.2719770200019371</v>
      </c>
      <c r="J937" s="46">
        <f t="shared" si="169"/>
        <v>-9.2532290765988193E-2</v>
      </c>
      <c r="K937" s="46">
        <f t="shared" si="170"/>
        <v>1.1794447292359489</v>
      </c>
      <c r="L937" s="46">
        <f t="shared" si="171"/>
        <v>-0.19229019405934009</v>
      </c>
      <c r="M937" s="46">
        <f t="shared" si="175"/>
        <v>0.98715453517660889</v>
      </c>
      <c r="O937" s="44"/>
      <c r="P937" s="12"/>
      <c r="Q937" s="12"/>
      <c r="R937" s="12"/>
      <c r="S937" s="44"/>
      <c r="T937" s="12"/>
      <c r="U937" s="12"/>
    </row>
    <row r="938" spans="6:21" x14ac:dyDescent="0.2">
      <c r="F938" s="163">
        <f t="shared" si="172"/>
        <v>44.699999999999598</v>
      </c>
      <c r="G938" s="46">
        <f t="shared" si="168"/>
        <v>0.17633557568897684</v>
      </c>
      <c r="H938" s="46">
        <f t="shared" si="173"/>
        <v>0.71751822674857224</v>
      </c>
      <c r="I938" s="46">
        <f t="shared" si="174"/>
        <v>0.89385380243754908</v>
      </c>
      <c r="J938" s="46">
        <f t="shared" si="169"/>
        <v>-7.6230334390154045E-2</v>
      </c>
      <c r="K938" s="46">
        <f t="shared" si="170"/>
        <v>0.81762346804739505</v>
      </c>
      <c r="L938" s="46">
        <f t="shared" si="171"/>
        <v>-0.19002926534775205</v>
      </c>
      <c r="M938" s="46">
        <f t="shared" si="175"/>
        <v>0.62759420269964306</v>
      </c>
      <c r="O938" s="44"/>
      <c r="P938" s="12"/>
      <c r="Q938" s="12"/>
      <c r="R938" s="12"/>
      <c r="S938" s="44"/>
      <c r="T938" s="12"/>
      <c r="U938" s="12"/>
    </row>
    <row r="939" spans="6:21" x14ac:dyDescent="0.2">
      <c r="F939" s="163">
        <f t="shared" si="172"/>
        <v>44.749999999999595</v>
      </c>
      <c r="G939" s="46">
        <f t="shared" si="168"/>
        <v>1.5338906577191946E-12</v>
      </c>
      <c r="H939" s="46">
        <f t="shared" si="173"/>
        <v>0.1919915300596719</v>
      </c>
      <c r="I939" s="46">
        <f t="shared" si="174"/>
        <v>0.19199153006120578</v>
      </c>
      <c r="J939" s="46">
        <f t="shared" si="169"/>
        <v>-5.2425732070738931E-2</v>
      </c>
      <c r="K939" s="46">
        <f t="shared" si="170"/>
        <v>0.13956579799046687</v>
      </c>
      <c r="L939" s="46">
        <f t="shared" si="171"/>
        <v>-0.12231475587329282</v>
      </c>
      <c r="M939" s="46">
        <f t="shared" si="175"/>
        <v>1.7251042117174029E-2</v>
      </c>
      <c r="O939" s="44"/>
      <c r="P939" s="12"/>
      <c r="Q939" s="12"/>
      <c r="R939" s="12"/>
      <c r="S939" s="44"/>
      <c r="T939" s="12"/>
      <c r="U939" s="12"/>
    </row>
    <row r="940" spans="6:21" x14ac:dyDescent="0.2">
      <c r="F940" s="163">
        <f t="shared" si="172"/>
        <v>44.799999999999592</v>
      </c>
      <c r="G940" s="46">
        <f t="shared" ref="G940:G1003" si="176">$J$41*SIN($J$40*F940+$J$42)</f>
        <v>-0.17633557568649494</v>
      </c>
      <c r="H940" s="46">
        <f t="shared" si="173"/>
        <v>-0.40213791342890393</v>
      </c>
      <c r="I940" s="46">
        <f t="shared" si="174"/>
        <v>-0.57847348911539886</v>
      </c>
      <c r="J940" s="46">
        <f t="shared" ref="J940:J1003" si="177">$M$41*SIN($M$40*F940+$M$42)</f>
        <v>-2.3461350390437327E-2</v>
      </c>
      <c r="K940" s="46">
        <f t="shared" ref="K940:K1003" si="178">I940+J940</f>
        <v>-0.60193483950583615</v>
      </c>
      <c r="L940" s="46">
        <f t="shared" ref="L940:L1003" si="179">$P$41*SIN($P$40*F940+$P$42)</f>
        <v>-1.2470215861737773E-2</v>
      </c>
      <c r="M940" s="46">
        <f t="shared" si="175"/>
        <v>-0.61440505536757395</v>
      </c>
      <c r="O940" s="44"/>
      <c r="P940" s="12"/>
      <c r="Q940" s="12"/>
      <c r="R940" s="12"/>
      <c r="S940" s="44"/>
      <c r="T940" s="12"/>
      <c r="U940" s="12"/>
    </row>
    <row r="941" spans="6:21" x14ac:dyDescent="0.2">
      <c r="F941" s="163">
        <f t="shared" ref="F941:F1004" si="180">F940+$G$38</f>
        <v>44.849999999999589</v>
      </c>
      <c r="G941" s="46">
        <f t="shared" si="176"/>
        <v>-0.28531695488806741</v>
      </c>
      <c r="H941" s="46">
        <f t="shared" ref="H941:H1004" si="181">$G$41*SIN($G$40*F941+$G$42)</f>
        <v>-0.85257473961831887</v>
      </c>
      <c r="I941" s="46">
        <f t="shared" ref="I941:I1004" si="182">G941+H941</f>
        <v>-1.1378916945063864</v>
      </c>
      <c r="J941" s="46">
        <f t="shared" si="177"/>
        <v>7.8121147636012259E-3</v>
      </c>
      <c r="K941" s="46">
        <f t="shared" si="178"/>
        <v>-1.1300795797427852</v>
      </c>
      <c r="L941" s="46">
        <f t="shared" si="179"/>
        <v>0.10166955877877265</v>
      </c>
      <c r="M941" s="46">
        <f t="shared" si="175"/>
        <v>-1.0284100209640126</v>
      </c>
      <c r="O941" s="44"/>
      <c r="P941" s="12"/>
      <c r="Q941" s="12"/>
      <c r="R941" s="12"/>
      <c r="S941" s="44"/>
      <c r="T941" s="12"/>
      <c r="U941" s="12"/>
    </row>
    <row r="942" spans="6:21" x14ac:dyDescent="0.2">
      <c r="F942" s="163">
        <f t="shared" si="180"/>
        <v>44.899999999999586</v>
      </c>
      <c r="G942" s="46">
        <f t="shared" si="176"/>
        <v>-0.28531695488902697</v>
      </c>
      <c r="H942" s="46">
        <f t="shared" si="181"/>
        <v>-0.99836807985955855</v>
      </c>
      <c r="I942" s="46">
        <f t="shared" si="182"/>
        <v>-1.2836850347485855</v>
      </c>
      <c r="J942" s="46">
        <f t="shared" si="177"/>
        <v>3.8316705799340073E-2</v>
      </c>
      <c r="K942" s="46">
        <f t="shared" si="178"/>
        <v>-1.2453683289492454</v>
      </c>
      <c r="L942" s="46">
        <f t="shared" si="179"/>
        <v>0.18079032377109383</v>
      </c>
      <c r="M942" s="46">
        <f t="shared" ref="M942:M1005" si="183">I942+L942+J942</f>
        <v>-1.0645780051781515</v>
      </c>
      <c r="O942" s="44"/>
      <c r="P942" s="12"/>
      <c r="Q942" s="12"/>
      <c r="R942" s="12"/>
      <c r="S942" s="44"/>
      <c r="T942" s="12"/>
      <c r="U942" s="12"/>
    </row>
    <row r="943" spans="6:21" x14ac:dyDescent="0.2">
      <c r="F943" s="163">
        <f t="shared" si="180"/>
        <v>44.949999999999584</v>
      </c>
      <c r="G943" s="46">
        <f t="shared" si="176"/>
        <v>-0.17633557568900707</v>
      </c>
      <c r="H943" s="46">
        <f t="shared" si="181"/>
        <v>-0.78742280473433512</v>
      </c>
      <c r="I943" s="46">
        <f t="shared" si="182"/>
        <v>-0.96375838042334216</v>
      </c>
      <c r="J943" s="46">
        <f t="shared" si="177"/>
        <v>6.5050138284658929E-2</v>
      </c>
      <c r="K943" s="46">
        <f t="shared" si="178"/>
        <v>-0.89870824213868328</v>
      </c>
      <c r="L943" s="46">
        <f t="shared" si="179"/>
        <v>0.19763976420484869</v>
      </c>
      <c r="M943" s="46">
        <f t="shared" si="183"/>
        <v>-0.70106847793383453</v>
      </c>
      <c r="O943" s="44"/>
      <c r="P943" s="12"/>
      <c r="Q943" s="12"/>
      <c r="R943" s="12"/>
      <c r="S943" s="44"/>
      <c r="T943" s="12"/>
      <c r="U943" s="12"/>
    </row>
    <row r="944" spans="6:21" x14ac:dyDescent="0.2">
      <c r="F944" s="163">
        <f t="shared" si="180"/>
        <v>44.999999999999581</v>
      </c>
      <c r="G944" s="46">
        <f t="shared" si="176"/>
        <v>-1.5712309058002471E-12</v>
      </c>
      <c r="H944" s="46">
        <f t="shared" si="181"/>
        <v>-0.29511424613118137</v>
      </c>
      <c r="I944" s="46">
        <f t="shared" si="182"/>
        <v>-0.29511424613275261</v>
      </c>
      <c r="J944" s="46">
        <f t="shared" si="177"/>
        <v>8.5381288003738023E-2</v>
      </c>
      <c r="K944" s="46">
        <f t="shared" si="178"/>
        <v>-0.2097329581290146</v>
      </c>
      <c r="L944" s="46">
        <f t="shared" si="179"/>
        <v>0.14641426763001988</v>
      </c>
      <c r="M944" s="46">
        <f t="shared" si="183"/>
        <v>-6.3318690498994704E-2</v>
      </c>
      <c r="O944" s="44"/>
      <c r="P944" s="12"/>
      <c r="Q944" s="12"/>
      <c r="R944" s="12"/>
      <c r="S944" s="44"/>
      <c r="T944" s="12"/>
      <c r="U944" s="12"/>
    </row>
    <row r="945" spans="6:21" x14ac:dyDescent="0.2">
      <c r="F945" s="163">
        <f t="shared" si="180"/>
        <v>45.049999999999578</v>
      </c>
      <c r="G945" s="46">
        <f t="shared" si="176"/>
        <v>0.17633557568643715</v>
      </c>
      <c r="H945" s="46">
        <f t="shared" si="181"/>
        <v>0.30264504718951679</v>
      </c>
      <c r="I945" s="46">
        <f t="shared" si="182"/>
        <v>0.47898062287595394</v>
      </c>
      <c r="J945" s="46">
        <f t="shared" si="177"/>
        <v>9.7309148150186042E-2</v>
      </c>
      <c r="K945" s="46">
        <f t="shared" si="178"/>
        <v>0.57628977102613999</v>
      </c>
      <c r="L945" s="46">
        <f t="shared" si="179"/>
        <v>4.4757917293693904E-2</v>
      </c>
      <c r="M945" s="46">
        <f t="shared" si="183"/>
        <v>0.62104768831983392</v>
      </c>
      <c r="O945" s="44"/>
      <c r="P945" s="12"/>
      <c r="Q945" s="12"/>
      <c r="R945" s="12"/>
      <c r="S945" s="44"/>
      <c r="T945" s="12"/>
      <c r="U945" s="12"/>
    </row>
    <row r="946" spans="6:21" x14ac:dyDescent="0.2">
      <c r="F946" s="163">
        <f t="shared" si="180"/>
        <v>45.099999999999575</v>
      </c>
      <c r="G946" s="46">
        <f t="shared" si="176"/>
        <v>0.28531695488804537</v>
      </c>
      <c r="H946" s="46">
        <f t="shared" si="181"/>
        <v>0.79226268688582913</v>
      </c>
      <c r="I946" s="46">
        <f t="shared" si="182"/>
        <v>1.0775796417738746</v>
      </c>
      <c r="J946" s="46">
        <f t="shared" si="177"/>
        <v>9.9659769898259531E-2</v>
      </c>
      <c r="K946" s="46">
        <f t="shared" si="178"/>
        <v>1.1772394116721341</v>
      </c>
      <c r="L946" s="46">
        <f t="shared" si="179"/>
        <v>-7.231482666494779E-2</v>
      </c>
      <c r="M946" s="46">
        <f t="shared" si="183"/>
        <v>1.1049245850071863</v>
      </c>
      <c r="O946" s="44"/>
      <c r="P946" s="12"/>
      <c r="Q946" s="12"/>
      <c r="R946" s="12"/>
      <c r="S946" s="44"/>
      <c r="T946" s="12"/>
      <c r="U946" s="12"/>
    </row>
    <row r="947" spans="6:21" x14ac:dyDescent="0.2">
      <c r="F947" s="163">
        <f t="shared" si="180"/>
        <v>45.149999999999572</v>
      </c>
      <c r="G947" s="46">
        <f t="shared" si="176"/>
        <v>0.28531695488904907</v>
      </c>
      <c r="H947" s="46">
        <f t="shared" si="181"/>
        <v>0.99878764801215447</v>
      </c>
      <c r="I947" s="46">
        <f t="shared" si="182"/>
        <v>1.2841046029012035</v>
      </c>
      <c r="J947" s="46">
        <f t="shared" si="177"/>
        <v>9.2201803315360598E-2</v>
      </c>
      <c r="K947" s="46">
        <f t="shared" si="178"/>
        <v>1.3763064062165642</v>
      </c>
      <c r="L947" s="46">
        <f t="shared" si="179"/>
        <v>-0.16447948955089312</v>
      </c>
      <c r="M947" s="46">
        <f t="shared" si="183"/>
        <v>1.211826916665671</v>
      </c>
      <c r="O947" s="44"/>
      <c r="P947" s="12"/>
      <c r="Q947" s="12"/>
      <c r="R947" s="12"/>
      <c r="S947" s="44"/>
      <c r="T947" s="12"/>
      <c r="U947" s="12"/>
    </row>
    <row r="948" spans="6:21" x14ac:dyDescent="0.2">
      <c r="F948" s="163">
        <f t="shared" si="180"/>
        <v>45.199999999999569</v>
      </c>
      <c r="G948" s="46">
        <f t="shared" si="176"/>
        <v>0.17633557568906486</v>
      </c>
      <c r="H948" s="46">
        <f t="shared" si="181"/>
        <v>0.84842407295147115</v>
      </c>
      <c r="I948" s="46">
        <f t="shared" si="182"/>
        <v>1.0247596486405359</v>
      </c>
      <c r="J948" s="46">
        <f t="shared" si="177"/>
        <v>7.5669266993670312E-2</v>
      </c>
      <c r="K948" s="46">
        <f t="shared" si="178"/>
        <v>1.1004289156342062</v>
      </c>
      <c r="L948" s="46">
        <f t="shared" si="179"/>
        <v>-0.19999092308580735</v>
      </c>
      <c r="M948" s="46">
        <f t="shared" si="183"/>
        <v>0.90043799254839885</v>
      </c>
      <c r="O948" s="44"/>
      <c r="P948" s="12"/>
      <c r="Q948" s="12"/>
      <c r="R948" s="12"/>
      <c r="S948" s="44"/>
      <c r="T948" s="12"/>
      <c r="U948" s="12"/>
    </row>
    <row r="949" spans="6:21" x14ac:dyDescent="0.2">
      <c r="F949" s="163">
        <f t="shared" si="180"/>
        <v>45.249999999999567</v>
      </c>
      <c r="G949" s="46">
        <f t="shared" si="176"/>
        <v>1.6426772051977845E-12</v>
      </c>
      <c r="H949" s="46">
        <f t="shared" si="181"/>
        <v>0.39490013536116886</v>
      </c>
      <c r="I949" s="46">
        <f t="shared" si="182"/>
        <v>0.39490013536281154</v>
      </c>
      <c r="J949" s="46">
        <f t="shared" si="177"/>
        <v>5.1689305396916109E-2</v>
      </c>
      <c r="K949" s="46">
        <f t="shared" si="178"/>
        <v>0.44658944075972767</v>
      </c>
      <c r="L949" s="46">
        <f t="shared" si="179"/>
        <v>-0.16661758767692525</v>
      </c>
      <c r="M949" s="46">
        <f t="shared" si="183"/>
        <v>0.27997185308280242</v>
      </c>
      <c r="O949" s="44"/>
      <c r="P949" s="12"/>
      <c r="Q949" s="12"/>
      <c r="R949" s="12"/>
      <c r="S949" s="44"/>
      <c r="T949" s="12"/>
      <c r="U949" s="12"/>
    </row>
    <row r="950" spans="6:21" x14ac:dyDescent="0.2">
      <c r="F950" s="163">
        <f t="shared" si="180"/>
        <v>45.299999999999564</v>
      </c>
      <c r="G950" s="46">
        <f t="shared" si="176"/>
        <v>-0.17633557568640693</v>
      </c>
      <c r="H950" s="46">
        <f t="shared" si="181"/>
        <v>-0.19973020410515593</v>
      </c>
      <c r="I950" s="46">
        <f t="shared" si="182"/>
        <v>-0.37606577979156286</v>
      </c>
      <c r="J950" s="46">
        <f t="shared" si="177"/>
        <v>2.2622044097685739E-2</v>
      </c>
      <c r="K950" s="46">
        <f t="shared" si="178"/>
        <v>-0.3534437356938771</v>
      </c>
      <c r="L950" s="46">
        <f t="shared" si="179"/>
        <v>-7.5854577516799027E-2</v>
      </c>
      <c r="M950" s="46">
        <f t="shared" si="183"/>
        <v>-0.42929831321067613</v>
      </c>
      <c r="O950" s="44"/>
      <c r="P950" s="12"/>
      <c r="Q950" s="12"/>
      <c r="R950" s="12"/>
      <c r="S950" s="44"/>
      <c r="T950" s="12"/>
      <c r="U950" s="12"/>
    </row>
    <row r="951" spans="6:21" x14ac:dyDescent="0.2">
      <c r="F951" s="163">
        <f t="shared" si="180"/>
        <v>45.349999999999561</v>
      </c>
      <c r="G951" s="46">
        <f t="shared" si="176"/>
        <v>-0.28531695488803382</v>
      </c>
      <c r="H951" s="46">
        <f t="shared" si="181"/>
        <v>-0.72299260032809531</v>
      </c>
      <c r="I951" s="46">
        <f t="shared" si="182"/>
        <v>-1.0083095552161292</v>
      </c>
      <c r="J951" s="46">
        <f t="shared" si="177"/>
        <v>-8.6716955286150945E-3</v>
      </c>
      <c r="K951" s="46">
        <f t="shared" si="178"/>
        <v>-1.0169812507447442</v>
      </c>
      <c r="L951" s="46">
        <f t="shared" si="179"/>
        <v>4.1035743647992604E-2</v>
      </c>
      <c r="M951" s="46">
        <f t="shared" si="183"/>
        <v>-0.97594550709675176</v>
      </c>
      <c r="O951" s="44"/>
      <c r="P951" s="12"/>
      <c r="Q951" s="12"/>
      <c r="R951" s="12"/>
      <c r="S951" s="44"/>
      <c r="T951" s="12"/>
      <c r="U951" s="12"/>
    </row>
    <row r="952" spans="6:21" x14ac:dyDescent="0.2">
      <c r="F952" s="163">
        <f t="shared" si="180"/>
        <v>45.399999999999558</v>
      </c>
      <c r="G952" s="46">
        <f t="shared" si="176"/>
        <v>-0.28531695488906061</v>
      </c>
      <c r="H952" s="46">
        <f t="shared" si="181"/>
        <v>-0.98791402555617425</v>
      </c>
      <c r="I952" s="46">
        <f t="shared" si="182"/>
        <v>-1.2732309804452349</v>
      </c>
      <c r="J952" s="46">
        <f t="shared" si="177"/>
        <v>-3.9111960461380588E-2</v>
      </c>
      <c r="K952" s="46">
        <f t="shared" si="178"/>
        <v>-1.3123429409066154</v>
      </c>
      <c r="L952" s="46">
        <f t="shared" si="179"/>
        <v>0.14379173473413628</v>
      </c>
      <c r="M952" s="46">
        <f t="shared" si="183"/>
        <v>-1.1685512061724792</v>
      </c>
      <c r="O952" s="44"/>
      <c r="P952" s="12"/>
      <c r="Q952" s="12"/>
      <c r="R952" s="12"/>
      <c r="S952" s="44"/>
      <c r="T952" s="12"/>
      <c r="U952" s="12"/>
    </row>
    <row r="953" spans="6:21" x14ac:dyDescent="0.2">
      <c r="F953" s="163">
        <f t="shared" si="180"/>
        <v>45.449999999999555</v>
      </c>
      <c r="G953" s="46">
        <f t="shared" si="176"/>
        <v>-0.17633557568909505</v>
      </c>
      <c r="H953" s="46">
        <f t="shared" si="181"/>
        <v>-0.89983229624877836</v>
      </c>
      <c r="I953" s="46">
        <f t="shared" si="182"/>
        <v>-1.0761678719378733</v>
      </c>
      <c r="J953" s="46">
        <f t="shared" si="177"/>
        <v>-6.5702797291165363E-2</v>
      </c>
      <c r="K953" s="46">
        <f t="shared" si="178"/>
        <v>-1.1418706692290388</v>
      </c>
      <c r="L953" s="46">
        <f t="shared" si="179"/>
        <v>0.1970201759177429</v>
      </c>
      <c r="M953" s="46">
        <f t="shared" si="183"/>
        <v>-0.94485049331129578</v>
      </c>
      <c r="O953" s="44"/>
      <c r="P953" s="12"/>
      <c r="Q953" s="12"/>
      <c r="R953" s="12"/>
      <c r="S953" s="44"/>
      <c r="T953" s="12"/>
      <c r="U953" s="12"/>
    </row>
    <row r="954" spans="6:21" x14ac:dyDescent="0.2">
      <c r="F954" s="163">
        <f t="shared" si="180"/>
        <v>45.499999999999552</v>
      </c>
      <c r="G954" s="46">
        <f t="shared" si="176"/>
        <v>-1.680017453278837E-12</v>
      </c>
      <c r="H954" s="46">
        <f t="shared" si="181"/>
        <v>-0.49022092882333862</v>
      </c>
      <c r="I954" s="46">
        <f t="shared" si="182"/>
        <v>-0.49022092882501866</v>
      </c>
      <c r="J954" s="46">
        <f t="shared" si="177"/>
        <v>-8.5827116172130111E-2</v>
      </c>
      <c r="K954" s="46">
        <f t="shared" si="178"/>
        <v>-0.57604804499714879</v>
      </c>
      <c r="L954" s="46">
        <f t="shared" si="179"/>
        <v>0.18238709075830517</v>
      </c>
      <c r="M954" s="46">
        <f t="shared" si="183"/>
        <v>-0.39366095423884362</v>
      </c>
      <c r="O954" s="44"/>
      <c r="P954" s="12"/>
      <c r="Q954" s="12"/>
      <c r="R954" s="12"/>
      <c r="S954" s="44"/>
      <c r="T954" s="12"/>
      <c r="U954" s="12"/>
    </row>
    <row r="955" spans="6:21" x14ac:dyDescent="0.2">
      <c r="F955" s="163">
        <f t="shared" si="180"/>
        <v>45.54999999999955</v>
      </c>
      <c r="G955" s="46">
        <f t="shared" si="176"/>
        <v>0.17633557568634914</v>
      </c>
      <c r="H955" s="46">
        <f t="shared" si="181"/>
        <v>9.4557031865595706E-2</v>
      </c>
      <c r="I955" s="46">
        <f t="shared" si="182"/>
        <v>0.27089260755194483</v>
      </c>
      <c r="J955" s="46">
        <f t="shared" si="177"/>
        <v>-9.7504266742086426E-2</v>
      </c>
      <c r="K955" s="46">
        <f t="shared" si="178"/>
        <v>0.1733883408098584</v>
      </c>
      <c r="L955" s="46">
        <f t="shared" si="179"/>
        <v>0.10493269145440415</v>
      </c>
      <c r="M955" s="46">
        <f t="shared" si="183"/>
        <v>0.27832103226426252</v>
      </c>
      <c r="O955" s="44"/>
      <c r="P955" s="12"/>
      <c r="Q955" s="12"/>
      <c r="R955" s="12"/>
      <c r="S955" s="44"/>
      <c r="T955" s="12"/>
      <c r="U955" s="12"/>
    </row>
    <row r="956" spans="6:21" x14ac:dyDescent="0.2">
      <c r="F956" s="163">
        <f t="shared" si="180"/>
        <v>45.599999999999547</v>
      </c>
      <c r="G956" s="46">
        <f t="shared" si="176"/>
        <v>0.28531695488801173</v>
      </c>
      <c r="H956" s="46">
        <f t="shared" si="181"/>
        <v>0.64554770978640141</v>
      </c>
      <c r="I956" s="46">
        <f t="shared" si="182"/>
        <v>0.9308646646744132</v>
      </c>
      <c r="J956" s="46">
        <f t="shared" si="177"/>
        <v>-9.9584975197408165E-2</v>
      </c>
      <c r="K956" s="46">
        <f t="shared" si="178"/>
        <v>0.83127968947700503</v>
      </c>
      <c r="L956" s="46">
        <f t="shared" si="179"/>
        <v>-8.6646692097212871E-3</v>
      </c>
      <c r="M956" s="46">
        <f t="shared" si="183"/>
        <v>0.82261502026728373</v>
      </c>
      <c r="O956" s="44"/>
      <c r="P956" s="12"/>
      <c r="Q956" s="12"/>
      <c r="R956" s="12"/>
      <c r="S956" s="44"/>
      <c r="T956" s="12"/>
      <c r="U956" s="12"/>
    </row>
    <row r="957" spans="6:21" x14ac:dyDescent="0.2">
      <c r="F957" s="163">
        <f t="shared" si="180"/>
        <v>45.649999999999544</v>
      </c>
      <c r="G957" s="46">
        <f t="shared" si="176"/>
        <v>0.28531695488908271</v>
      </c>
      <c r="H957" s="46">
        <f t="shared" si="181"/>
        <v>0.96587015943758703</v>
      </c>
      <c r="I957" s="46">
        <f t="shared" si="182"/>
        <v>1.2511871143266697</v>
      </c>
      <c r="J957" s="46">
        <f t="shared" si="177"/>
        <v>-9.1864456671585423E-2</v>
      </c>
      <c r="K957" s="46">
        <f t="shared" si="178"/>
        <v>1.1593226576550844</v>
      </c>
      <c r="L957" s="46">
        <f t="shared" si="179"/>
        <v>-0.1192775757432466</v>
      </c>
      <c r="M957" s="46">
        <f t="shared" si="183"/>
        <v>1.0400450819118376</v>
      </c>
      <c r="O957" s="44"/>
      <c r="P957" s="12"/>
      <c r="Q957" s="12"/>
      <c r="R957" s="12"/>
      <c r="S957" s="44"/>
      <c r="T957" s="12"/>
      <c r="U957" s="12"/>
    </row>
    <row r="958" spans="6:21" x14ac:dyDescent="0.2">
      <c r="F958" s="163">
        <f t="shared" si="180"/>
        <v>45.699999999999541</v>
      </c>
      <c r="G958" s="46">
        <f t="shared" si="176"/>
        <v>0.17633557568915284</v>
      </c>
      <c r="H958" s="46">
        <f t="shared" si="181"/>
        <v>0.94106620706078459</v>
      </c>
      <c r="I958" s="46">
        <f t="shared" si="182"/>
        <v>1.1174017827499374</v>
      </c>
      <c r="J958" s="46">
        <f t="shared" si="177"/>
        <v>-7.5102570313391265E-2</v>
      </c>
      <c r="K958" s="46">
        <f t="shared" si="178"/>
        <v>1.0422992124365462</v>
      </c>
      <c r="L958" s="46">
        <f t="shared" si="179"/>
        <v>-0.18880657647510032</v>
      </c>
      <c r="M958" s="46">
        <f t="shared" si="183"/>
        <v>0.85349263596144576</v>
      </c>
      <c r="O958" s="44"/>
      <c r="P958" s="12"/>
      <c r="Q958" s="12"/>
      <c r="R958" s="12"/>
      <c r="S958" s="44"/>
      <c r="T958" s="12"/>
      <c r="U958" s="12"/>
    </row>
    <row r="959" spans="6:21" x14ac:dyDescent="0.2">
      <c r="F959" s="163">
        <f t="shared" si="180"/>
        <v>45.749999999999538</v>
      </c>
      <c r="G959" s="46">
        <f t="shared" si="176"/>
        <v>1.7514637526763742E-12</v>
      </c>
      <c r="H959" s="46">
        <f t="shared" si="181"/>
        <v>0.5799988439765581</v>
      </c>
      <c r="I959" s="46">
        <f t="shared" si="182"/>
        <v>0.57999884397830959</v>
      </c>
      <c r="J959" s="46">
        <f t="shared" si="177"/>
        <v>-5.0949033386926502E-2</v>
      </c>
      <c r="K959" s="46">
        <f t="shared" si="178"/>
        <v>0.52904981059138312</v>
      </c>
      <c r="L959" s="46">
        <f t="shared" si="179"/>
        <v>-0.19330313875984789</v>
      </c>
      <c r="M959" s="46">
        <f t="shared" si="183"/>
        <v>0.33574667183153517</v>
      </c>
      <c r="O959" s="44"/>
      <c r="P959" s="12"/>
      <c r="Q959" s="12"/>
      <c r="R959" s="12"/>
      <c r="S959" s="44"/>
      <c r="T959" s="12"/>
      <c r="U959" s="12"/>
    </row>
    <row r="960" spans="6:21" x14ac:dyDescent="0.2">
      <c r="F960" s="163">
        <f t="shared" si="180"/>
        <v>45.799999999999535</v>
      </c>
      <c r="G960" s="46">
        <f t="shared" si="176"/>
        <v>-0.17633557568631894</v>
      </c>
      <c r="H960" s="46">
        <f t="shared" si="181"/>
        <v>1.1685287140412112E-2</v>
      </c>
      <c r="I960" s="46">
        <f t="shared" si="182"/>
        <v>-0.16465028854590683</v>
      </c>
      <c r="J960" s="46">
        <f t="shared" si="177"/>
        <v>-2.178105487722809E-2</v>
      </c>
      <c r="K960" s="46">
        <f t="shared" si="178"/>
        <v>-0.18643134342313492</v>
      </c>
      <c r="L960" s="46">
        <f t="shared" si="179"/>
        <v>-0.13121846903604545</v>
      </c>
      <c r="M960" s="46">
        <f t="shared" si="183"/>
        <v>-0.31764981245918039</v>
      </c>
      <c r="O960" s="44"/>
      <c r="P960" s="12"/>
      <c r="Q960" s="12"/>
      <c r="R960" s="12"/>
      <c r="S960" s="44"/>
      <c r="T960" s="12"/>
      <c r="U960" s="12"/>
    </row>
    <row r="961" spans="6:21" x14ac:dyDescent="0.2">
      <c r="F961" s="163">
        <f t="shared" si="180"/>
        <v>45.849999999999532</v>
      </c>
      <c r="G961" s="46">
        <f t="shared" si="176"/>
        <v>-0.28531695488800024</v>
      </c>
      <c r="H961" s="46">
        <f t="shared" si="181"/>
        <v>-0.56080367678128074</v>
      </c>
      <c r="I961" s="46">
        <f t="shared" si="182"/>
        <v>-0.84612063166928098</v>
      </c>
      <c r="J961" s="46">
        <f t="shared" si="177"/>
        <v>9.530631177883598E-3</v>
      </c>
      <c r="K961" s="46">
        <f t="shared" si="178"/>
        <v>-0.83659000049139742</v>
      </c>
      <c r="L961" s="46">
        <f t="shared" si="179"/>
        <v>-2.3936978470395262E-2</v>
      </c>
      <c r="M961" s="46">
        <f t="shared" si="183"/>
        <v>-0.86052697896179264</v>
      </c>
      <c r="O961" s="44"/>
      <c r="P961" s="12"/>
      <c r="Q961" s="12"/>
      <c r="R961" s="12"/>
      <c r="S961" s="44"/>
      <c r="T961" s="12"/>
      <c r="U961" s="12"/>
    </row>
    <row r="962" spans="6:21" x14ac:dyDescent="0.2">
      <c r="F962" s="163">
        <f t="shared" si="180"/>
        <v>45.89999999999953</v>
      </c>
      <c r="G962" s="46">
        <f t="shared" si="176"/>
        <v>-0.2853169548890942</v>
      </c>
      <c r="H962" s="46">
        <f t="shared" si="181"/>
        <v>-0.93290529741427575</v>
      </c>
      <c r="I962" s="46">
        <f t="shared" si="182"/>
        <v>-1.2182222523033699</v>
      </c>
      <c r="J962" s="46">
        <f t="shared" si="177"/>
        <v>3.9904305456993548E-2</v>
      </c>
      <c r="K962" s="46">
        <f t="shared" si="178"/>
        <v>-1.1783179468463763</v>
      </c>
      <c r="L962" s="46">
        <f t="shared" si="179"/>
        <v>9.1589352439524069E-2</v>
      </c>
      <c r="M962" s="46">
        <f t="shared" si="183"/>
        <v>-1.0867285944068521</v>
      </c>
      <c r="O962" s="44"/>
      <c r="P962" s="12"/>
      <c r="Q962" s="12"/>
      <c r="R962" s="12"/>
      <c r="S962" s="44"/>
      <c r="T962" s="12"/>
      <c r="U962" s="12"/>
    </row>
    <row r="963" spans="6:21" x14ac:dyDescent="0.2">
      <c r="F963" s="163">
        <f t="shared" si="180"/>
        <v>45.949999999999527</v>
      </c>
      <c r="G963" s="46">
        <f t="shared" si="176"/>
        <v>-0.17633557568918304</v>
      </c>
      <c r="H963" s="46">
        <f t="shared" si="181"/>
        <v>-0.97165957774122691</v>
      </c>
      <c r="I963" s="46">
        <f t="shared" si="182"/>
        <v>-1.14799515343041</v>
      </c>
      <c r="J963" s="46">
        <f t="shared" si="177"/>
        <v>6.6350568452085854E-2</v>
      </c>
      <c r="K963" s="46">
        <f t="shared" si="178"/>
        <v>-1.0816445849783243</v>
      </c>
      <c r="L963" s="46">
        <f t="shared" si="179"/>
        <v>0.1755686947003616</v>
      </c>
      <c r="M963" s="46">
        <f t="shared" si="183"/>
        <v>-0.90607589027796254</v>
      </c>
      <c r="O963" s="44"/>
      <c r="P963" s="12"/>
      <c r="Q963" s="12"/>
      <c r="R963" s="12"/>
      <c r="S963" s="44"/>
      <c r="T963" s="12"/>
      <c r="U963" s="12"/>
    </row>
    <row r="964" spans="6:21" x14ac:dyDescent="0.2">
      <c r="F964" s="163">
        <f t="shared" si="180"/>
        <v>45.999999999999524</v>
      </c>
      <c r="G964" s="46">
        <f t="shared" si="176"/>
        <v>-1.7888040007574267E-12</v>
      </c>
      <c r="H964" s="46">
        <f t="shared" si="181"/>
        <v>-0.66321877104209848</v>
      </c>
      <c r="I964" s="46">
        <f t="shared" si="182"/>
        <v>-0.66321877104388727</v>
      </c>
      <c r="J964" s="46">
        <f t="shared" si="177"/>
        <v>8.6266559381158889E-2</v>
      </c>
      <c r="K964" s="46">
        <f t="shared" si="178"/>
        <v>-0.57695221166272836</v>
      </c>
      <c r="L964" s="46">
        <f t="shared" si="179"/>
        <v>0.19907524758861822</v>
      </c>
      <c r="M964" s="46">
        <f t="shared" si="183"/>
        <v>-0.37787696407411014</v>
      </c>
      <c r="O964" s="44"/>
      <c r="P964" s="12"/>
      <c r="Q964" s="12"/>
      <c r="R964" s="12"/>
      <c r="S964" s="44"/>
      <c r="T964" s="12"/>
      <c r="U964" s="12"/>
    </row>
    <row r="965" spans="6:21" x14ac:dyDescent="0.2">
      <c r="F965" s="163">
        <f t="shared" si="180"/>
        <v>46.049999999999521</v>
      </c>
      <c r="G965" s="46">
        <f t="shared" si="176"/>
        <v>0.17633557568628874</v>
      </c>
      <c r="H965" s="46">
        <f t="shared" si="181"/>
        <v>-0.11779548179008843</v>
      </c>
      <c r="I965" s="46">
        <f t="shared" si="182"/>
        <v>5.854009389620031E-2</v>
      </c>
      <c r="J965" s="46">
        <f t="shared" si="177"/>
        <v>9.7692131673273452E-2</v>
      </c>
      <c r="K965" s="46">
        <f t="shared" si="178"/>
        <v>0.15623222556947375</v>
      </c>
      <c r="L965" s="46">
        <f t="shared" si="179"/>
        <v>0.15401242632240542</v>
      </c>
      <c r="M965" s="46">
        <f t="shared" si="183"/>
        <v>0.31024465189187916</v>
      </c>
      <c r="O965" s="44"/>
      <c r="P965" s="12"/>
      <c r="Q965" s="12"/>
      <c r="R965" s="12"/>
      <c r="S965" s="44"/>
      <c r="T965" s="12"/>
      <c r="U965" s="12"/>
    </row>
    <row r="966" spans="6:21" x14ac:dyDescent="0.2">
      <c r="F966" s="163">
        <f t="shared" si="180"/>
        <v>46.099999999999518</v>
      </c>
      <c r="G966" s="46">
        <f t="shared" si="176"/>
        <v>0.28531695488797815</v>
      </c>
      <c r="H966" s="46">
        <f t="shared" si="181"/>
        <v>0.46971869349669915</v>
      </c>
      <c r="I966" s="46">
        <f t="shared" si="182"/>
        <v>0.75503564838467729</v>
      </c>
      <c r="J966" s="46">
        <f t="shared" si="177"/>
        <v>9.9502772045150623E-2</v>
      </c>
      <c r="K966" s="46">
        <f t="shared" si="178"/>
        <v>0.85453842042982786</v>
      </c>
      <c r="L966" s="46">
        <f t="shared" si="179"/>
        <v>5.5901645488855414E-2</v>
      </c>
      <c r="M966" s="46">
        <f t="shared" si="183"/>
        <v>0.91044006591868332</v>
      </c>
      <c r="O966" s="44"/>
      <c r="P966" s="12"/>
      <c r="Q966" s="12"/>
      <c r="R966" s="12"/>
      <c r="S966" s="44"/>
      <c r="T966" s="12"/>
      <c r="U966" s="12"/>
    </row>
    <row r="967" spans="6:21" x14ac:dyDescent="0.2">
      <c r="F967" s="163">
        <f t="shared" si="180"/>
        <v>46.149999999999515</v>
      </c>
      <c r="G967" s="46">
        <f t="shared" si="176"/>
        <v>0.28531695488911629</v>
      </c>
      <c r="H967" s="46">
        <f t="shared" si="181"/>
        <v>0.88939216983676617</v>
      </c>
      <c r="I967" s="46">
        <f t="shared" si="182"/>
        <v>1.1747091247258825</v>
      </c>
      <c r="J967" s="46">
        <f t="shared" si="177"/>
        <v>9.1520275930983039E-2</v>
      </c>
      <c r="K967" s="46">
        <f t="shared" si="178"/>
        <v>1.2662294006568655</v>
      </c>
      <c r="L967" s="46">
        <f t="shared" si="179"/>
        <v>-6.1463868877900507E-2</v>
      </c>
      <c r="M967" s="46">
        <f t="shared" si="183"/>
        <v>1.2047655317789649</v>
      </c>
      <c r="O967" s="44"/>
      <c r="P967" s="12"/>
      <c r="Q967" s="12"/>
      <c r="R967" s="12"/>
      <c r="S967" s="44"/>
      <c r="T967" s="12"/>
      <c r="U967" s="12"/>
    </row>
    <row r="968" spans="6:21" x14ac:dyDescent="0.2">
      <c r="F968" s="163">
        <f t="shared" si="180"/>
        <v>46.199999999999513</v>
      </c>
      <c r="G968" s="46">
        <f t="shared" si="176"/>
        <v>0.17633557568924088</v>
      </c>
      <c r="H968" s="46">
        <f t="shared" si="181"/>
        <v>0.99126649215148421</v>
      </c>
      <c r="I968" s="46">
        <f t="shared" si="182"/>
        <v>1.1676020678407251</v>
      </c>
      <c r="J968" s="46">
        <f t="shared" si="177"/>
        <v>7.4530286507725516E-2</v>
      </c>
      <c r="K968" s="46">
        <f t="shared" si="178"/>
        <v>1.2421323543484506</v>
      </c>
      <c r="L968" s="46">
        <f t="shared" si="179"/>
        <v>-0.15765880039661095</v>
      </c>
      <c r="M968" s="46">
        <f t="shared" si="183"/>
        <v>1.0844735539518398</v>
      </c>
      <c r="O968" s="44"/>
      <c r="P968" s="12"/>
      <c r="Q968" s="12"/>
      <c r="R968" s="12"/>
      <c r="S968" s="44"/>
      <c r="T968" s="12"/>
      <c r="U968" s="12"/>
    </row>
    <row r="969" spans="6:21" x14ac:dyDescent="0.2">
      <c r="F969" s="163">
        <f t="shared" si="180"/>
        <v>46.24999999999951</v>
      </c>
      <c r="G969" s="46">
        <f t="shared" si="176"/>
        <v>1.8602503001549639E-12</v>
      </c>
      <c r="H969" s="46">
        <f t="shared" si="181"/>
        <v>0.73893975074725493</v>
      </c>
      <c r="I969" s="46">
        <f t="shared" si="182"/>
        <v>0.73893975074911522</v>
      </c>
      <c r="J969" s="46">
        <f t="shared" si="177"/>
        <v>5.0204971112011845E-2</v>
      </c>
      <c r="K969" s="46">
        <f t="shared" si="178"/>
        <v>0.78914472186112705</v>
      </c>
      <c r="L969" s="46">
        <f t="shared" si="179"/>
        <v>-0.19954981716907749</v>
      </c>
      <c r="M969" s="46">
        <f t="shared" si="183"/>
        <v>0.58959490469204956</v>
      </c>
      <c r="O969" s="44"/>
      <c r="P969" s="12"/>
      <c r="Q969" s="12"/>
      <c r="R969" s="12"/>
      <c r="S969" s="44"/>
      <c r="T969" s="12"/>
      <c r="U969" s="12"/>
    </row>
    <row r="970" spans="6:21" x14ac:dyDescent="0.2">
      <c r="F970" s="163">
        <f t="shared" si="180"/>
        <v>46.299999999999507</v>
      </c>
      <c r="G970" s="46">
        <f t="shared" si="176"/>
        <v>-0.1763355756862309</v>
      </c>
      <c r="H970" s="46">
        <f t="shared" si="181"/>
        <v>0.22257377487768662</v>
      </c>
      <c r="I970" s="46">
        <f t="shared" si="182"/>
        <v>4.623819919145572E-2</v>
      </c>
      <c r="J970" s="46">
        <f t="shared" si="177"/>
        <v>2.0938445292986871E-2</v>
      </c>
      <c r="K970" s="46">
        <f t="shared" si="178"/>
        <v>6.7176644484442591E-2</v>
      </c>
      <c r="L970" s="46">
        <f t="shared" si="179"/>
        <v>-0.17270799928898761</v>
      </c>
      <c r="M970" s="46">
        <f t="shared" si="183"/>
        <v>-0.10553135480454502</v>
      </c>
      <c r="O970" s="44"/>
      <c r="P970" s="12"/>
      <c r="Q970" s="12"/>
      <c r="R970" s="12"/>
      <c r="S970" s="44"/>
      <c r="T970" s="12"/>
      <c r="U970" s="12"/>
    </row>
    <row r="971" spans="6:21" x14ac:dyDescent="0.2">
      <c r="F971" s="163">
        <f t="shared" si="180"/>
        <v>46.349999999999504</v>
      </c>
      <c r="G971" s="46">
        <f t="shared" si="176"/>
        <v>-0.2853169548879666</v>
      </c>
      <c r="H971" s="46">
        <f t="shared" si="181"/>
        <v>-0.37332264859784536</v>
      </c>
      <c r="I971" s="46">
        <f t="shared" si="182"/>
        <v>-0.65863960348581196</v>
      </c>
      <c r="J971" s="46">
        <f t="shared" si="177"/>
        <v>-1.0388857812391059E-2</v>
      </c>
      <c r="K971" s="46">
        <f t="shared" si="178"/>
        <v>-0.66902846129820304</v>
      </c>
      <c r="L971" s="46">
        <f t="shared" si="179"/>
        <v>-8.6378728467543242E-2</v>
      </c>
      <c r="M971" s="46">
        <f t="shared" si="183"/>
        <v>-0.75540718976574628</v>
      </c>
      <c r="O971" s="44"/>
      <c r="P971" s="12"/>
      <c r="Q971" s="12"/>
      <c r="R971" s="12"/>
      <c r="S971" s="44"/>
      <c r="T971" s="12"/>
      <c r="U971" s="12"/>
    </row>
    <row r="972" spans="6:21" x14ac:dyDescent="0.2">
      <c r="F972" s="163">
        <f t="shared" si="180"/>
        <v>46.399999999999501</v>
      </c>
      <c r="G972" s="46">
        <f t="shared" si="176"/>
        <v>-0.28531695488912784</v>
      </c>
      <c r="H972" s="46">
        <f t="shared" si="181"/>
        <v>-0.83582277522417903</v>
      </c>
      <c r="I972" s="46">
        <f t="shared" si="182"/>
        <v>-1.1211397301133068</v>
      </c>
      <c r="J972" s="46">
        <f t="shared" si="177"/>
        <v>-4.069368184105851E-2</v>
      </c>
      <c r="K972" s="46">
        <f t="shared" si="178"/>
        <v>-1.1618334119543654</v>
      </c>
      <c r="L972" s="46">
        <f t="shared" si="179"/>
        <v>2.9702786407455307E-2</v>
      </c>
      <c r="M972" s="46">
        <f t="shared" si="183"/>
        <v>-1.1321306255469101</v>
      </c>
      <c r="O972" s="44"/>
      <c r="P972" s="12"/>
      <c r="Q972" s="12"/>
      <c r="R972" s="12"/>
      <c r="S972" s="44"/>
      <c r="T972" s="12"/>
      <c r="U972" s="12"/>
    </row>
    <row r="973" spans="6:21" x14ac:dyDescent="0.2">
      <c r="F973" s="163">
        <f t="shared" si="180"/>
        <v>46.449999999999498</v>
      </c>
      <c r="G973" s="46">
        <f t="shared" si="176"/>
        <v>-0.17633557568927108</v>
      </c>
      <c r="H973" s="46">
        <f t="shared" si="181"/>
        <v>-0.99966525689944763</v>
      </c>
      <c r="I973" s="46">
        <f t="shared" si="182"/>
        <v>-1.1760008325887188</v>
      </c>
      <c r="J973" s="46">
        <f t="shared" si="177"/>
        <v>-6.6993403577617613E-2</v>
      </c>
      <c r="K973" s="46">
        <f t="shared" si="178"/>
        <v>-1.2429942361663364</v>
      </c>
      <c r="L973" s="46">
        <f t="shared" si="179"/>
        <v>0.13555348906811035</v>
      </c>
      <c r="M973" s="46">
        <f t="shared" si="183"/>
        <v>-1.1074407470982262</v>
      </c>
      <c r="O973" s="44"/>
      <c r="P973" s="12"/>
      <c r="Q973" s="12"/>
      <c r="R973" s="12"/>
      <c r="S973" s="44"/>
      <c r="T973" s="12"/>
      <c r="U973" s="12"/>
    </row>
    <row r="974" spans="6:21" x14ac:dyDescent="0.2">
      <c r="F974" s="163">
        <f t="shared" si="180"/>
        <v>46.499999999999496</v>
      </c>
      <c r="G974" s="46">
        <f t="shared" si="176"/>
        <v>-1.8975905482360165E-12</v>
      </c>
      <c r="H974" s="46">
        <f t="shared" si="181"/>
        <v>-0.80630561365659303</v>
      </c>
      <c r="I974" s="46">
        <f t="shared" si="182"/>
        <v>-0.80630561365849063</v>
      </c>
      <c r="J974" s="46">
        <f t="shared" si="177"/>
        <v>-8.6699584939215243E-2</v>
      </c>
      <c r="K974" s="46">
        <f t="shared" si="178"/>
        <v>-0.89300519859770588</v>
      </c>
      <c r="L974" s="46">
        <f t="shared" si="179"/>
        <v>0.19471421885447598</v>
      </c>
      <c r="M974" s="46">
        <f t="shared" si="183"/>
        <v>-0.69829097974322984</v>
      </c>
      <c r="O974" s="44"/>
      <c r="P974" s="12"/>
      <c r="Q974" s="12"/>
      <c r="R974" s="12"/>
      <c r="S974" s="44"/>
      <c r="T974" s="12"/>
      <c r="U974" s="12"/>
    </row>
    <row r="975" spans="6:21" x14ac:dyDescent="0.2">
      <c r="F975" s="163">
        <f t="shared" si="180"/>
        <v>46.549999999999493</v>
      </c>
      <c r="G975" s="46">
        <f t="shared" si="176"/>
        <v>0.1763355756862007</v>
      </c>
      <c r="H975" s="46">
        <f t="shared" si="181"/>
        <v>-0.32483544887296012</v>
      </c>
      <c r="I975" s="46">
        <f t="shared" si="182"/>
        <v>-0.14849987318675942</v>
      </c>
      <c r="J975" s="46">
        <f t="shared" si="177"/>
        <v>-9.7872728967864045E-2</v>
      </c>
      <c r="K975" s="46">
        <f t="shared" si="178"/>
        <v>-0.24637260215462348</v>
      </c>
      <c r="L975" s="46">
        <f t="shared" si="179"/>
        <v>0.18680768494255373</v>
      </c>
      <c r="M975" s="46">
        <f t="shared" si="183"/>
        <v>-5.9564917212069732E-2</v>
      </c>
      <c r="O975" s="44"/>
      <c r="P975" s="12"/>
      <c r="Q975" s="12"/>
      <c r="R975" s="12"/>
      <c r="S975" s="44"/>
      <c r="T975" s="12"/>
      <c r="U975" s="12"/>
    </row>
    <row r="976" spans="6:21" x14ac:dyDescent="0.2">
      <c r="F976" s="163">
        <f t="shared" si="180"/>
        <v>46.59999999999949</v>
      </c>
      <c r="G976" s="46">
        <f t="shared" si="176"/>
        <v>0.28531695488794451</v>
      </c>
      <c r="H976" s="46">
        <f t="shared" si="181"/>
        <v>0.27270548238505937</v>
      </c>
      <c r="I976" s="46">
        <f t="shared" si="182"/>
        <v>0.55802243727300382</v>
      </c>
      <c r="J976" s="46">
        <f t="shared" si="177"/>
        <v>-9.9413166556846649E-2</v>
      </c>
      <c r="K976" s="46">
        <f t="shared" si="178"/>
        <v>0.4586092707161572</v>
      </c>
      <c r="L976" s="46">
        <f t="shared" si="179"/>
        <v>0.11455720973750734</v>
      </c>
      <c r="M976" s="46">
        <f t="shared" si="183"/>
        <v>0.57316648045366458</v>
      </c>
      <c r="O976" s="44"/>
      <c r="P976" s="12"/>
      <c r="Q976" s="12"/>
      <c r="R976" s="12"/>
      <c r="S976" s="44"/>
      <c r="T976" s="12"/>
      <c r="U976" s="12"/>
    </row>
    <row r="977" spans="6:21" x14ac:dyDescent="0.2">
      <c r="F977" s="163">
        <f t="shared" si="180"/>
        <v>46.649999999999487</v>
      </c>
      <c r="G977" s="46">
        <f t="shared" si="176"/>
        <v>0.28531695488914988</v>
      </c>
      <c r="H977" s="46">
        <f t="shared" si="181"/>
        <v>0.77280281728682976</v>
      </c>
      <c r="I977" s="46">
        <f t="shared" si="182"/>
        <v>1.0581197721759796</v>
      </c>
      <c r="J977" s="46">
        <f t="shared" si="177"/>
        <v>-9.1169286698277827E-2</v>
      </c>
      <c r="K977" s="46">
        <f t="shared" si="178"/>
        <v>0.96695048547770179</v>
      </c>
      <c r="L977" s="46">
        <f t="shared" si="179"/>
        <v>2.8487091288433041E-3</v>
      </c>
      <c r="M977" s="46">
        <f t="shared" si="183"/>
        <v>0.96979919460654518</v>
      </c>
      <c r="O977" s="44"/>
      <c r="P977" s="12"/>
      <c r="Q977" s="12"/>
      <c r="R977" s="12"/>
      <c r="S977" s="44"/>
      <c r="T977" s="12"/>
      <c r="U977" s="12"/>
    </row>
    <row r="978" spans="6:21" x14ac:dyDescent="0.2">
      <c r="F978" s="163">
        <f t="shared" si="180"/>
        <v>46.699999999999484</v>
      </c>
      <c r="G978" s="46">
        <f t="shared" si="176"/>
        <v>0.17633557568932887</v>
      </c>
      <c r="H978" s="46">
        <f t="shared" si="181"/>
        <v>0.99676090800418882</v>
      </c>
      <c r="I978" s="46">
        <f t="shared" si="182"/>
        <v>1.1730964836935176</v>
      </c>
      <c r="J978" s="46">
        <f t="shared" si="177"/>
        <v>-7.3952458150737338E-2</v>
      </c>
      <c r="K978" s="46">
        <f t="shared" si="178"/>
        <v>1.0991440255427802</v>
      </c>
      <c r="L978" s="46">
        <f t="shared" si="179"/>
        <v>-0.10984099936216159</v>
      </c>
      <c r="M978" s="46">
        <f t="shared" si="183"/>
        <v>0.98930302618061861</v>
      </c>
      <c r="O978" s="44"/>
      <c r="P978" s="12"/>
      <c r="Q978" s="12"/>
      <c r="R978" s="12"/>
      <c r="S978" s="44"/>
      <c r="T978" s="12"/>
      <c r="U978" s="12"/>
    </row>
    <row r="979" spans="6:21" x14ac:dyDescent="0.2">
      <c r="F979" s="163">
        <f t="shared" si="180"/>
        <v>46.749999999999481</v>
      </c>
      <c r="G979" s="46">
        <f t="shared" si="176"/>
        <v>1.9690368476335539E-12</v>
      </c>
      <c r="H979" s="46">
        <f t="shared" si="181"/>
        <v>0.86455466079241139</v>
      </c>
      <c r="I979" s="46">
        <f t="shared" si="182"/>
        <v>0.86455466079438048</v>
      </c>
      <c r="J979" s="46">
        <f t="shared" si="177"/>
        <v>-4.9457173925398668E-2</v>
      </c>
      <c r="K979" s="46">
        <f t="shared" si="178"/>
        <v>0.81509748686898176</v>
      </c>
      <c r="L979" s="46">
        <f t="shared" si="179"/>
        <v>-0.18469713148445988</v>
      </c>
      <c r="M979" s="46">
        <f t="shared" si="183"/>
        <v>0.63040035538452188</v>
      </c>
      <c r="O979" s="44"/>
      <c r="P979" s="12"/>
      <c r="Q979" s="12"/>
      <c r="R979" s="12"/>
      <c r="S979" s="44"/>
      <c r="T979" s="12"/>
      <c r="U979" s="12"/>
    </row>
    <row r="980" spans="6:21" x14ac:dyDescent="0.2">
      <c r="F980" s="163">
        <f t="shared" si="180"/>
        <v>46.799999999999478</v>
      </c>
      <c r="G980" s="46">
        <f t="shared" si="176"/>
        <v>-0.17633557568614291</v>
      </c>
      <c r="H980" s="46">
        <f t="shared" si="181"/>
        <v>0.42342424140254076</v>
      </c>
      <c r="I980" s="46">
        <f t="shared" si="182"/>
        <v>0.24708866571639784</v>
      </c>
      <c r="J980" s="46">
        <f t="shared" si="177"/>
        <v>-2.0094278029445346E-2</v>
      </c>
      <c r="K980" s="46">
        <f t="shared" si="178"/>
        <v>0.22699438768695249</v>
      </c>
      <c r="L980" s="46">
        <f t="shared" si="179"/>
        <v>-0.19593628024281026</v>
      </c>
      <c r="M980" s="46">
        <f t="shared" si="183"/>
        <v>3.1058107444142235E-2</v>
      </c>
      <c r="O980" s="44"/>
      <c r="P980" s="12"/>
      <c r="Q980" s="12"/>
      <c r="R980" s="12"/>
      <c r="S980" s="44"/>
      <c r="T980" s="12"/>
      <c r="U980" s="12"/>
    </row>
    <row r="981" spans="6:21" x14ac:dyDescent="0.2">
      <c r="F981" s="163">
        <f t="shared" si="180"/>
        <v>46.849999999999476</v>
      </c>
      <c r="G981" s="46">
        <f t="shared" si="176"/>
        <v>-0.28531695488793296</v>
      </c>
      <c r="H981" s="46">
        <f t="shared" si="181"/>
        <v>-0.16900486294916092</v>
      </c>
      <c r="I981" s="46">
        <f t="shared" si="182"/>
        <v>-0.45432181783709391</v>
      </c>
      <c r="J981" s="46">
        <f t="shared" si="177"/>
        <v>1.1246311585850731E-2</v>
      </c>
      <c r="K981" s="46">
        <f t="shared" si="178"/>
        <v>-0.4430755062512432</v>
      </c>
      <c r="L981" s="46">
        <f t="shared" si="179"/>
        <v>-0.13968723911746581</v>
      </c>
      <c r="M981" s="46">
        <f t="shared" si="183"/>
        <v>-0.58276274536870898</v>
      </c>
      <c r="O981" s="44"/>
      <c r="P981" s="12"/>
      <c r="Q981" s="12"/>
      <c r="R981" s="12"/>
      <c r="S981" s="44"/>
      <c r="T981" s="12"/>
      <c r="U981" s="12"/>
    </row>
    <row r="982" spans="6:21" x14ac:dyDescent="0.2">
      <c r="F982" s="163">
        <f t="shared" si="180"/>
        <v>46.899999999999473</v>
      </c>
      <c r="G982" s="46">
        <f t="shared" si="176"/>
        <v>-0.28531695488916148</v>
      </c>
      <c r="H982" s="46">
        <f t="shared" si="181"/>
        <v>-0.70104485629557622</v>
      </c>
      <c r="I982" s="46">
        <f t="shared" si="182"/>
        <v>-0.98636181118473765</v>
      </c>
      <c r="J982" s="46">
        <f t="shared" si="177"/>
        <v>4.1480030889284071E-2</v>
      </c>
      <c r="K982" s="46">
        <f t="shared" si="178"/>
        <v>-0.94488178029545355</v>
      </c>
      <c r="L982" s="46">
        <f t="shared" si="179"/>
        <v>-3.5324398412961769E-2</v>
      </c>
      <c r="M982" s="46">
        <f t="shared" si="183"/>
        <v>-0.98020617870841542</v>
      </c>
      <c r="O982" s="44"/>
      <c r="P982" s="12"/>
      <c r="Q982" s="12"/>
      <c r="R982" s="12"/>
      <c r="S982" s="44"/>
      <c r="T982" s="12"/>
      <c r="U982" s="12"/>
    </row>
    <row r="983" spans="6:21" x14ac:dyDescent="0.2">
      <c r="F983" s="163">
        <f t="shared" si="180"/>
        <v>46.94999999999947</v>
      </c>
      <c r="G983" s="46">
        <f t="shared" si="176"/>
        <v>-0.17633557568935906</v>
      </c>
      <c r="H983" s="46">
        <f t="shared" si="181"/>
        <v>-0.98258628464400377</v>
      </c>
      <c r="I983" s="46">
        <f t="shared" si="182"/>
        <v>-1.1589218603333629</v>
      </c>
      <c r="J983" s="46">
        <f t="shared" si="177"/>
        <v>6.7631254845148578E-2</v>
      </c>
      <c r="K983" s="46">
        <f t="shared" si="178"/>
        <v>-1.0912906054882143</v>
      </c>
      <c r="L983" s="46">
        <f t="shared" si="179"/>
        <v>8.1205559604716482E-2</v>
      </c>
      <c r="M983" s="46">
        <f t="shared" si="183"/>
        <v>-1.0100850458834978</v>
      </c>
      <c r="O983" s="44"/>
      <c r="P983" s="12"/>
      <c r="Q983" s="12"/>
      <c r="R983" s="12"/>
      <c r="S983" s="44"/>
      <c r="T983" s="12"/>
      <c r="U983" s="12"/>
    </row>
    <row r="984" spans="6:21" x14ac:dyDescent="0.2">
      <c r="F984" s="163">
        <f t="shared" si="180"/>
        <v>46.999999999999467</v>
      </c>
      <c r="G984" s="46">
        <f t="shared" si="176"/>
        <v>-2.0063770957146064E-12</v>
      </c>
      <c r="H984" s="46">
        <f t="shared" si="181"/>
        <v>-0.91302827608809278</v>
      </c>
      <c r="I984" s="46">
        <f t="shared" si="182"/>
        <v>-0.91302827609009918</v>
      </c>
      <c r="J984" s="46">
        <f t="shared" si="177"/>
        <v>8.7126160632108568E-2</v>
      </c>
      <c r="K984" s="46">
        <f t="shared" si="178"/>
        <v>-0.82590211545799064</v>
      </c>
      <c r="L984" s="46">
        <f t="shared" si="179"/>
        <v>0.16976511714616183</v>
      </c>
      <c r="M984" s="46">
        <f t="shared" si="183"/>
        <v>-0.65613699831182881</v>
      </c>
      <c r="O984" s="44"/>
      <c r="P984" s="12"/>
      <c r="Q984" s="12"/>
      <c r="R984" s="12"/>
      <c r="S984" s="44"/>
      <c r="T984" s="12"/>
      <c r="U984" s="12"/>
    </row>
    <row r="985" spans="6:21" x14ac:dyDescent="0.2">
      <c r="F985" s="163">
        <f t="shared" si="180"/>
        <v>47.049999999999464</v>
      </c>
      <c r="G985" s="46">
        <f t="shared" si="176"/>
        <v>0.17633557568611272</v>
      </c>
      <c r="H985" s="46">
        <f t="shared" si="181"/>
        <v>-0.5172254189910801</v>
      </c>
      <c r="I985" s="46">
        <f t="shared" si="182"/>
        <v>-0.34088984330496741</v>
      </c>
      <c r="J985" s="46">
        <f t="shared" si="177"/>
        <v>9.8046045190633521E-2</v>
      </c>
      <c r="K985" s="46">
        <f t="shared" si="178"/>
        <v>-0.24284379811433388</v>
      </c>
      <c r="L985" s="46">
        <f t="shared" si="179"/>
        <v>0.19985086653227307</v>
      </c>
      <c r="M985" s="46">
        <f t="shared" si="183"/>
        <v>-4.2992931582060814E-2</v>
      </c>
      <c r="O985" s="44"/>
      <c r="P985" s="12"/>
      <c r="Q985" s="12"/>
      <c r="R985" s="12"/>
      <c r="S985" s="44"/>
      <c r="T985" s="12"/>
      <c r="U985" s="12"/>
    </row>
    <row r="986" spans="6:21" x14ac:dyDescent="0.2">
      <c r="F986" s="163">
        <f t="shared" si="180"/>
        <v>47.099999999999461</v>
      </c>
      <c r="G986" s="46">
        <f t="shared" si="176"/>
        <v>0.28531695488792147</v>
      </c>
      <c r="H986" s="46">
        <f t="shared" si="181"/>
        <v>6.3393322673412161E-2</v>
      </c>
      <c r="I986" s="46">
        <f t="shared" si="182"/>
        <v>0.34871027756133366</v>
      </c>
      <c r="J986" s="46">
        <f t="shared" si="177"/>
        <v>9.9316165398542225E-2</v>
      </c>
      <c r="K986" s="46">
        <f t="shared" si="178"/>
        <v>0.44802644295987587</v>
      </c>
      <c r="L986" s="46">
        <f t="shared" si="179"/>
        <v>0.16110008798064465</v>
      </c>
      <c r="M986" s="46">
        <f t="shared" si="183"/>
        <v>0.60912653094052061</v>
      </c>
      <c r="O986" s="44"/>
      <c r="P986" s="12"/>
      <c r="Q986" s="12"/>
      <c r="R986" s="12"/>
      <c r="S986" s="44"/>
      <c r="T986" s="12"/>
      <c r="U986" s="12"/>
    </row>
    <row r="987" spans="6:21" x14ac:dyDescent="0.2">
      <c r="F987" s="163">
        <f t="shared" si="180"/>
        <v>47.149999999999459</v>
      </c>
      <c r="G987" s="46">
        <f t="shared" si="176"/>
        <v>0.28531695488918352</v>
      </c>
      <c r="H987" s="46">
        <f t="shared" si="181"/>
        <v>0.62136025223552904</v>
      </c>
      <c r="I987" s="46">
        <f t="shared" si="182"/>
        <v>0.90667720712471256</v>
      </c>
      <c r="J987" s="46">
        <f t="shared" si="177"/>
        <v>9.0811515084709249E-2</v>
      </c>
      <c r="K987" s="46">
        <f t="shared" si="178"/>
        <v>0.99748872220942175</v>
      </c>
      <c r="L987" s="46">
        <f t="shared" si="179"/>
        <v>6.686007938726829E-2</v>
      </c>
      <c r="M987" s="46">
        <f t="shared" si="183"/>
        <v>1.0643488015966902</v>
      </c>
      <c r="O987" s="44"/>
      <c r="P987" s="12"/>
      <c r="Q987" s="12"/>
      <c r="R987" s="12"/>
      <c r="S987" s="44"/>
      <c r="T987" s="12"/>
      <c r="U987" s="12"/>
    </row>
    <row r="988" spans="6:21" x14ac:dyDescent="0.2">
      <c r="F988" s="163">
        <f t="shared" si="180"/>
        <v>47.199999999999456</v>
      </c>
      <c r="G988" s="46">
        <f t="shared" si="176"/>
        <v>0.17633557568941691</v>
      </c>
      <c r="H988" s="46">
        <f t="shared" si="181"/>
        <v>0.95730165784723653</v>
      </c>
      <c r="I988" s="46">
        <f t="shared" si="182"/>
        <v>1.1336372335366534</v>
      </c>
      <c r="J988" s="46">
        <f t="shared" si="177"/>
        <v>7.3369128228968419E-2</v>
      </c>
      <c r="K988" s="46">
        <f t="shared" si="178"/>
        <v>1.2070063617656217</v>
      </c>
      <c r="L988" s="46">
        <f t="shared" si="179"/>
        <v>-5.0409179979548968E-2</v>
      </c>
      <c r="M988" s="46">
        <f t="shared" si="183"/>
        <v>1.1565971817860727</v>
      </c>
      <c r="O988" s="44"/>
      <c r="P988" s="12"/>
      <c r="Q988" s="12"/>
      <c r="R988" s="12"/>
      <c r="S988" s="44"/>
      <c r="T988" s="12"/>
      <c r="U988" s="12"/>
    </row>
    <row r="989" spans="6:21" x14ac:dyDescent="0.2">
      <c r="F989" s="163">
        <f t="shared" si="180"/>
        <v>47.249999999999453</v>
      </c>
      <c r="G989" s="46">
        <f t="shared" si="176"/>
        <v>2.0778233951121438E-12</v>
      </c>
      <c r="H989" s="46">
        <f t="shared" si="181"/>
        <v>0.95117837329326427</v>
      </c>
      <c r="I989" s="46">
        <f t="shared" si="182"/>
        <v>0.95117837329534205</v>
      </c>
      <c r="J989" s="46">
        <f t="shared" si="177"/>
        <v>4.8705697458165872E-2</v>
      </c>
      <c r="K989" s="46">
        <f t="shared" si="178"/>
        <v>0.99988407075350794</v>
      </c>
      <c r="L989" s="46">
        <f t="shared" si="179"/>
        <v>-0.15031552776040413</v>
      </c>
      <c r="M989" s="46">
        <f t="shared" si="183"/>
        <v>0.8495685429931038</v>
      </c>
      <c r="O989" s="44"/>
      <c r="P989" s="12"/>
      <c r="Q989" s="12"/>
      <c r="R989" s="12"/>
      <c r="S989" s="44"/>
      <c r="T989" s="12"/>
      <c r="U989" s="12"/>
    </row>
    <row r="990" spans="6:21" x14ac:dyDescent="0.2">
      <c r="F990" s="163">
        <f t="shared" si="180"/>
        <v>47.29999999999945</v>
      </c>
      <c r="G990" s="46">
        <f t="shared" si="176"/>
        <v>-0.17633557568605487</v>
      </c>
      <c r="H990" s="46">
        <f t="shared" si="181"/>
        <v>0.6051783812399596</v>
      </c>
      <c r="I990" s="46">
        <f t="shared" si="182"/>
        <v>0.42884280555390475</v>
      </c>
      <c r="J990" s="46">
        <f t="shared" si="177"/>
        <v>1.9248615886967677E-2</v>
      </c>
      <c r="K990" s="46">
        <f t="shared" si="178"/>
        <v>0.44809142144087244</v>
      </c>
      <c r="L990" s="46">
        <f t="shared" si="179"/>
        <v>-0.19844727378095811</v>
      </c>
      <c r="M990" s="46">
        <f t="shared" si="183"/>
        <v>0.24964414765991433</v>
      </c>
      <c r="O990" s="44"/>
      <c r="P990" s="12"/>
      <c r="Q990" s="12"/>
      <c r="R990" s="12"/>
      <c r="S990" s="44"/>
      <c r="T990" s="12"/>
      <c r="U990" s="12"/>
    </row>
    <row r="991" spans="6:21" x14ac:dyDescent="0.2">
      <c r="F991" s="163">
        <f t="shared" si="180"/>
        <v>47.349999999999447</v>
      </c>
      <c r="G991" s="46">
        <f t="shared" si="176"/>
        <v>-0.28531695488789938</v>
      </c>
      <c r="H991" s="46">
        <f t="shared" si="181"/>
        <v>4.2934999470521575E-2</v>
      </c>
      <c r="I991" s="46">
        <f t="shared" si="182"/>
        <v>-0.24238195541737781</v>
      </c>
      <c r="J991" s="46">
        <f t="shared" si="177"/>
        <v>-1.210292870947155E-2</v>
      </c>
      <c r="K991" s="46">
        <f t="shared" si="178"/>
        <v>-0.25448488412684933</v>
      </c>
      <c r="L991" s="46">
        <f t="shared" si="179"/>
        <v>-0.1782259446168957</v>
      </c>
      <c r="M991" s="46">
        <f t="shared" si="183"/>
        <v>-0.43271082874374506</v>
      </c>
      <c r="O991" s="44"/>
      <c r="P991" s="12"/>
      <c r="Q991" s="12"/>
      <c r="R991" s="12"/>
      <c r="S991" s="44"/>
      <c r="T991" s="12"/>
      <c r="U991" s="12"/>
    </row>
    <row r="992" spans="6:21" x14ac:dyDescent="0.2">
      <c r="F992" s="163">
        <f t="shared" si="180"/>
        <v>47.399999999999444</v>
      </c>
      <c r="G992" s="46">
        <f t="shared" si="176"/>
        <v>-0.28531695488919506</v>
      </c>
      <c r="H992" s="46">
        <f t="shared" si="181"/>
        <v>-0.53464999084084941</v>
      </c>
      <c r="I992" s="46">
        <f t="shared" si="182"/>
        <v>-0.81996694573004447</v>
      </c>
      <c r="J992" s="46">
        <f t="shared" si="177"/>
        <v>-4.2263294102592275E-2</v>
      </c>
      <c r="K992" s="46">
        <f t="shared" si="178"/>
        <v>-0.86223023983263669</v>
      </c>
      <c r="L992" s="46">
        <f t="shared" si="179"/>
        <v>-9.66165643088579E-2</v>
      </c>
      <c r="M992" s="46">
        <f t="shared" si="183"/>
        <v>-0.95884680414149459</v>
      </c>
      <c r="O992" s="44"/>
      <c r="P992" s="12"/>
      <c r="Q992" s="12"/>
      <c r="R992" s="12"/>
      <c r="S992" s="44"/>
      <c r="T992" s="12"/>
      <c r="U992" s="12"/>
    </row>
    <row r="993" spans="6:21" x14ac:dyDescent="0.2">
      <c r="F993" s="163">
        <f t="shared" si="180"/>
        <v>47.449999999999442</v>
      </c>
      <c r="G993" s="46">
        <f t="shared" si="176"/>
        <v>-0.1763355756894471</v>
      </c>
      <c r="H993" s="46">
        <f t="shared" si="181"/>
        <v>-0.92119291832388661</v>
      </c>
      <c r="I993" s="46">
        <f t="shared" si="182"/>
        <v>-1.0975284940133336</v>
      </c>
      <c r="J993" s="46">
        <f t="shared" si="177"/>
        <v>-6.8264074802849073E-2</v>
      </c>
      <c r="K993" s="46">
        <f t="shared" si="178"/>
        <v>-1.1657925688161828</v>
      </c>
      <c r="L993" s="46">
        <f t="shared" si="179"/>
        <v>1.8271374875086097E-2</v>
      </c>
      <c r="M993" s="46">
        <f t="shared" si="183"/>
        <v>-1.1475211939410968</v>
      </c>
      <c r="O993" s="44"/>
      <c r="P993" s="12"/>
      <c r="Q993" s="12"/>
      <c r="R993" s="12"/>
      <c r="S993" s="44"/>
      <c r="T993" s="12"/>
      <c r="U993" s="12"/>
    </row>
    <row r="994" spans="6:21" x14ac:dyDescent="0.2">
      <c r="F994" s="163">
        <f t="shared" si="180"/>
        <v>47.499999999999439</v>
      </c>
      <c r="G994" s="46">
        <f t="shared" si="176"/>
        <v>-2.1151636431931963E-12</v>
      </c>
      <c r="H994" s="46">
        <f t="shared" si="181"/>
        <v>-0.97857359312911574</v>
      </c>
      <c r="I994" s="46">
        <f t="shared" si="182"/>
        <v>-0.97857359313123093</v>
      </c>
      <c r="J994" s="46">
        <f t="shared" si="177"/>
        <v>-8.754625472548612E-2</v>
      </c>
      <c r="K994" s="46">
        <f t="shared" si="178"/>
        <v>-1.0661198478567171</v>
      </c>
      <c r="L994" s="46">
        <f t="shared" si="179"/>
        <v>0.12686593125377379</v>
      </c>
      <c r="M994" s="46">
        <f t="shared" si="183"/>
        <v>-0.93925391660294333</v>
      </c>
      <c r="O994" s="44"/>
      <c r="P994" s="12"/>
      <c r="Q994" s="12"/>
      <c r="R994" s="12"/>
      <c r="S994" s="44"/>
      <c r="T994" s="12"/>
      <c r="U994" s="12"/>
    </row>
    <row r="995" spans="6:21" x14ac:dyDescent="0.2">
      <c r="F995" s="163">
        <f t="shared" si="180"/>
        <v>47.549999999999436</v>
      </c>
      <c r="G995" s="46">
        <f t="shared" si="176"/>
        <v>0.17633557568602468</v>
      </c>
      <c r="H995" s="46">
        <f t="shared" si="181"/>
        <v>-0.68628865292779895</v>
      </c>
      <c r="I995" s="46">
        <f t="shared" si="182"/>
        <v>-0.5099530772417743</v>
      </c>
      <c r="J995" s="46">
        <f t="shared" si="177"/>
        <v>-9.821206744802452E-2</v>
      </c>
      <c r="K995" s="46">
        <f t="shared" si="178"/>
        <v>-0.60816514468979888</v>
      </c>
      <c r="L995" s="46">
        <f t="shared" si="179"/>
        <v>0.19176285262777412</v>
      </c>
      <c r="M995" s="46">
        <f t="shared" si="183"/>
        <v>-0.41640229206202467</v>
      </c>
      <c r="O995" s="44"/>
      <c r="P995" s="12"/>
      <c r="Q995" s="12"/>
      <c r="R995" s="12"/>
      <c r="S995" s="44"/>
      <c r="T995" s="12"/>
      <c r="U995" s="12"/>
    </row>
    <row r="996" spans="6:21" x14ac:dyDescent="0.2">
      <c r="F996" s="163">
        <f t="shared" si="180"/>
        <v>47.599999999999433</v>
      </c>
      <c r="G996" s="46">
        <f t="shared" si="176"/>
        <v>0.28531695488788783</v>
      </c>
      <c r="H996" s="46">
        <f t="shared" si="181"/>
        <v>-0.1487778599311062</v>
      </c>
      <c r="I996" s="46">
        <f t="shared" si="182"/>
        <v>0.13653909495678163</v>
      </c>
      <c r="J996" s="46">
        <f t="shared" si="177"/>
        <v>-9.9211775786468906E-2</v>
      </c>
      <c r="K996" s="46">
        <f t="shared" si="178"/>
        <v>3.732731917031272E-2</v>
      </c>
      <c r="L996" s="46">
        <f t="shared" si="179"/>
        <v>0.19060907734291974</v>
      </c>
      <c r="M996" s="46">
        <f t="shared" si="183"/>
        <v>0.2279363965132325</v>
      </c>
      <c r="O996" s="44"/>
      <c r="P996" s="12"/>
      <c r="Q996" s="12"/>
      <c r="R996" s="12"/>
      <c r="S996" s="44"/>
      <c r="T996" s="12"/>
      <c r="U996" s="12"/>
    </row>
    <row r="997" spans="6:21" x14ac:dyDescent="0.2">
      <c r="F997" s="163">
        <f t="shared" si="180"/>
        <v>47.64999999999943</v>
      </c>
      <c r="G997" s="46">
        <f t="shared" si="176"/>
        <v>0.28531695488921716</v>
      </c>
      <c r="H997" s="46">
        <f t="shared" si="181"/>
        <v>0.44189449624014393</v>
      </c>
      <c r="I997" s="46">
        <f t="shared" si="182"/>
        <v>0.72721145112936103</v>
      </c>
      <c r="J997" s="46">
        <f t="shared" si="177"/>
        <v>-9.0446987706070917E-2</v>
      </c>
      <c r="K997" s="46">
        <f t="shared" si="178"/>
        <v>0.63676446342329007</v>
      </c>
      <c r="L997" s="46">
        <f t="shared" si="179"/>
        <v>0.12380201115485157</v>
      </c>
      <c r="M997" s="46">
        <f t="shared" si="183"/>
        <v>0.76056647457814164</v>
      </c>
      <c r="O997" s="44"/>
      <c r="P997" s="12"/>
      <c r="Q997" s="12"/>
      <c r="R997" s="12"/>
      <c r="S997" s="44"/>
      <c r="T997" s="12"/>
      <c r="U997" s="12"/>
    </row>
    <row r="998" spans="6:21" x14ac:dyDescent="0.2">
      <c r="F998" s="163">
        <f t="shared" si="180"/>
        <v>47.699999999999427</v>
      </c>
      <c r="G998" s="46">
        <f t="shared" si="176"/>
        <v>0.17633557568950489</v>
      </c>
      <c r="H998" s="46">
        <f t="shared" si="181"/>
        <v>0.87466834392851645</v>
      </c>
      <c r="I998" s="46">
        <f t="shared" si="182"/>
        <v>1.0510039196180214</v>
      </c>
      <c r="J998" s="46">
        <f t="shared" si="177"/>
        <v>-7.2780340138228303E-2</v>
      </c>
      <c r="K998" s="46">
        <f t="shared" si="178"/>
        <v>0.9782235794797931</v>
      </c>
      <c r="L998" s="46">
        <f t="shared" si="179"/>
        <v>1.4352644998406234E-2</v>
      </c>
      <c r="M998" s="46">
        <f t="shared" si="183"/>
        <v>0.99257622447819926</v>
      </c>
      <c r="O998" s="44"/>
      <c r="P998" s="12"/>
      <c r="Q998" s="12"/>
      <c r="R998" s="12"/>
      <c r="S998" s="44"/>
      <c r="T998" s="12"/>
      <c r="U998" s="12"/>
    </row>
    <row r="999" spans="6:21" x14ac:dyDescent="0.2">
      <c r="F999" s="163">
        <f t="shared" si="180"/>
        <v>47.749999999999424</v>
      </c>
      <c r="G999" s="46">
        <f t="shared" si="176"/>
        <v>2.1866099425907337E-12</v>
      </c>
      <c r="H999" s="46">
        <f t="shared" si="181"/>
        <v>0.99490418062422159</v>
      </c>
      <c r="I999" s="46">
        <f t="shared" si="182"/>
        <v>0.99490418062640817</v>
      </c>
      <c r="J999" s="46">
        <f t="shared" si="177"/>
        <v>-4.7950597615091212E-2</v>
      </c>
      <c r="K999" s="46">
        <f t="shared" si="178"/>
        <v>0.94695358301131694</v>
      </c>
      <c r="L999" s="46">
        <f t="shared" si="179"/>
        <v>-0.10004033869423679</v>
      </c>
      <c r="M999" s="46">
        <f t="shared" si="183"/>
        <v>0.84691324431708015</v>
      </c>
      <c r="O999" s="44"/>
      <c r="P999" s="12"/>
      <c r="Q999" s="12"/>
      <c r="R999" s="12"/>
      <c r="S999" s="44"/>
      <c r="T999" s="12"/>
      <c r="U999" s="12"/>
    </row>
    <row r="1000" spans="6:21" x14ac:dyDescent="0.2">
      <c r="F1000" s="163">
        <f t="shared" si="180"/>
        <v>47.799999999999422</v>
      </c>
      <c r="G1000" s="46">
        <f t="shared" si="176"/>
        <v>-0.17633557568596689</v>
      </c>
      <c r="H1000" s="46">
        <f t="shared" si="181"/>
        <v>0.75963912844122616</v>
      </c>
      <c r="I1000" s="46">
        <f t="shared" si="182"/>
        <v>0.58330355275525925</v>
      </c>
      <c r="J1000" s="46">
        <f t="shared" si="177"/>
        <v>-1.8401521777110203E-2</v>
      </c>
      <c r="K1000" s="46">
        <f t="shared" si="178"/>
        <v>0.56490203097814906</v>
      </c>
      <c r="L1000" s="46">
        <f t="shared" si="179"/>
        <v>-0.17997548045246556</v>
      </c>
      <c r="M1000" s="46">
        <f t="shared" si="183"/>
        <v>0.38492655052568348</v>
      </c>
      <c r="O1000" s="44"/>
      <c r="P1000" s="12"/>
      <c r="Q1000" s="12"/>
      <c r="R1000" s="12"/>
      <c r="S1000" s="44"/>
      <c r="T1000" s="12"/>
      <c r="U1000" s="12"/>
    </row>
    <row r="1001" spans="6:21" x14ac:dyDescent="0.2">
      <c r="F1001" s="163">
        <f t="shared" si="180"/>
        <v>47.849999999999419</v>
      </c>
      <c r="G1001" s="46">
        <f t="shared" si="176"/>
        <v>-0.28531695488786574</v>
      </c>
      <c r="H1001" s="46">
        <f t="shared" si="181"/>
        <v>0.2529385042231494</v>
      </c>
      <c r="I1001" s="46">
        <f t="shared" si="182"/>
        <v>-3.2378450664716341E-2</v>
      </c>
      <c r="J1001" s="46">
        <f t="shared" si="177"/>
        <v>1.2958645456720498E-2</v>
      </c>
      <c r="K1001" s="46">
        <f t="shared" si="178"/>
        <v>-1.9419805207995841E-2</v>
      </c>
      <c r="L1001" s="46">
        <f t="shared" si="179"/>
        <v>-0.19791996185857835</v>
      </c>
      <c r="M1001" s="46">
        <f t="shared" si="183"/>
        <v>-0.21733976706657421</v>
      </c>
      <c r="O1001" s="44"/>
      <c r="P1001" s="12"/>
      <c r="Q1001" s="12"/>
      <c r="R1001" s="12"/>
      <c r="S1001" s="44"/>
      <c r="T1001" s="12"/>
      <c r="U1001" s="12"/>
    </row>
    <row r="1002" spans="6:21" x14ac:dyDescent="0.2">
      <c r="F1002" s="163">
        <f t="shared" si="180"/>
        <v>47.899999999999416</v>
      </c>
      <c r="G1002" s="46">
        <f t="shared" si="176"/>
        <v>-0.28531695488922865</v>
      </c>
      <c r="H1002" s="46">
        <f t="shared" si="181"/>
        <v>-0.34414254540086192</v>
      </c>
      <c r="I1002" s="46">
        <f t="shared" si="182"/>
        <v>-0.62945950029009057</v>
      </c>
      <c r="J1002" s="46">
        <f t="shared" si="177"/>
        <v>4.3043413211486005E-2</v>
      </c>
      <c r="K1002" s="46">
        <f t="shared" si="178"/>
        <v>-0.5864160870786046</v>
      </c>
      <c r="L1002" s="46">
        <f t="shared" si="179"/>
        <v>-0.14769299512281234</v>
      </c>
      <c r="M1002" s="46">
        <f t="shared" si="183"/>
        <v>-0.73410908220141691</v>
      </c>
      <c r="O1002" s="44"/>
      <c r="P1002" s="12"/>
      <c r="Q1002" s="12"/>
      <c r="R1002" s="12"/>
      <c r="S1002" s="44"/>
      <c r="T1002" s="12"/>
      <c r="U1002" s="12"/>
    </row>
    <row r="1003" spans="6:21" x14ac:dyDescent="0.2">
      <c r="F1003" s="163">
        <f t="shared" si="180"/>
        <v>47.949999999999413</v>
      </c>
      <c r="G1003" s="46">
        <f t="shared" si="176"/>
        <v>-0.17633557568953509</v>
      </c>
      <c r="H1003" s="46">
        <f t="shared" si="181"/>
        <v>-0.81825398330393928</v>
      </c>
      <c r="I1003" s="46">
        <f t="shared" si="182"/>
        <v>-0.99458955899347434</v>
      </c>
      <c r="J1003" s="46">
        <f t="shared" si="177"/>
        <v>6.8891816373172335E-2</v>
      </c>
      <c r="K1003" s="46">
        <f t="shared" si="178"/>
        <v>-0.92569774262030202</v>
      </c>
      <c r="L1003" s="46">
        <f t="shared" si="179"/>
        <v>-4.6594730396761423E-2</v>
      </c>
      <c r="M1003" s="46">
        <f t="shared" si="183"/>
        <v>-0.97229247301706334</v>
      </c>
      <c r="O1003" s="44"/>
      <c r="P1003" s="12"/>
      <c r="Q1003" s="12"/>
      <c r="R1003" s="12"/>
      <c r="S1003" s="44"/>
      <c r="T1003" s="12"/>
      <c r="U1003" s="12"/>
    </row>
    <row r="1004" spans="6:21" x14ac:dyDescent="0.2">
      <c r="F1004" s="163">
        <f t="shared" si="180"/>
        <v>47.99999999999941</v>
      </c>
      <c r="G1004" s="46">
        <f t="shared" ref="G1004:G1067" si="184">$J$41*SIN($J$40*F1004+$J$42)</f>
        <v>-2.2239501906717862E-12</v>
      </c>
      <c r="H1004" s="46">
        <f t="shared" si="181"/>
        <v>-0.99998548748252114</v>
      </c>
      <c r="I1004" s="46">
        <f t="shared" si="182"/>
        <v>-0.99998548748474514</v>
      </c>
      <c r="J1004" s="46">
        <f t="shared" ref="J1004:J1067" si="185">$M$41*SIN($M$40*F1004+$M$42)</f>
        <v>8.7959835967174022E-2</v>
      </c>
      <c r="K1004" s="46">
        <f t="shared" ref="K1004:K1067" si="186">I1004+J1004</f>
        <v>-0.91202565151757109</v>
      </c>
      <c r="L1004" s="46">
        <f t="shared" ref="L1004:L1067" si="187">$P$41*SIN($P$40*F1004+$P$42)</f>
        <v>7.055259889609318E-2</v>
      </c>
      <c r="M1004" s="46">
        <f t="shared" si="183"/>
        <v>-0.84147305262147787</v>
      </c>
      <c r="O1004" s="44"/>
      <c r="P1004" s="12"/>
      <c r="Q1004" s="12"/>
      <c r="R1004" s="12"/>
      <c r="S1004" s="44"/>
      <c r="T1004" s="12"/>
      <c r="U1004" s="12"/>
    </row>
    <row r="1005" spans="6:21" x14ac:dyDescent="0.2">
      <c r="F1005" s="163">
        <f t="shared" ref="F1005:F1068" si="188">F1004+$G$38</f>
        <v>48.049999999999407</v>
      </c>
      <c r="G1005" s="46">
        <f t="shared" si="184"/>
        <v>0.17633557568593669</v>
      </c>
      <c r="H1005" s="46">
        <f t="shared" ref="H1005:H1068" si="189">$G$41*SIN($G$40*F1005+$G$42)</f>
        <v>-0.82440044139520885</v>
      </c>
      <c r="I1005" s="46">
        <f t="shared" ref="I1005:I1068" si="190">G1005+H1005</f>
        <v>-0.64806486570927213</v>
      </c>
      <c r="J1005" s="46">
        <f t="shared" si="185"/>
        <v>9.8370783389098201E-2</v>
      </c>
      <c r="K1005" s="46">
        <f t="shared" si="186"/>
        <v>-0.54969408232017392</v>
      </c>
      <c r="L1005" s="46">
        <f t="shared" si="187"/>
        <v>0.16339882792723445</v>
      </c>
      <c r="M1005" s="46">
        <f t="shared" si="183"/>
        <v>-0.38629525439293944</v>
      </c>
      <c r="O1005" s="44"/>
      <c r="P1005" s="12"/>
      <c r="Q1005" s="12"/>
      <c r="R1005" s="12"/>
      <c r="S1005" s="44"/>
      <c r="T1005" s="12"/>
      <c r="U1005" s="12"/>
    </row>
    <row r="1006" spans="6:21" x14ac:dyDescent="0.2">
      <c r="F1006" s="163">
        <f t="shared" si="188"/>
        <v>48.099999999999405</v>
      </c>
      <c r="G1006" s="46">
        <f t="shared" si="184"/>
        <v>0.28531695488785419</v>
      </c>
      <c r="H1006" s="46">
        <f t="shared" si="189"/>
        <v>-0.35423919850867525</v>
      </c>
      <c r="I1006" s="46">
        <f t="shared" si="190"/>
        <v>-6.8922243620821055E-2</v>
      </c>
      <c r="J1006" s="46">
        <f t="shared" si="185"/>
        <v>9.9100005486511322E-2</v>
      </c>
      <c r="K1006" s="46">
        <f t="shared" si="186"/>
        <v>3.0177761865690267E-2</v>
      </c>
      <c r="L1006" s="46">
        <f t="shared" si="187"/>
        <v>0.19996405013176466</v>
      </c>
      <c r="M1006" s="46">
        <f t="shared" ref="M1006:M1069" si="191">I1006+L1006+J1006</f>
        <v>0.23014181199745493</v>
      </c>
      <c r="O1006" s="44"/>
      <c r="P1006" s="12"/>
      <c r="Q1006" s="12"/>
      <c r="R1006" s="12"/>
      <c r="S1006" s="44"/>
      <c r="T1006" s="12"/>
      <c r="U1006" s="12"/>
    </row>
    <row r="1007" spans="6:21" x14ac:dyDescent="0.2">
      <c r="F1007" s="163">
        <f t="shared" si="188"/>
        <v>48.149999999999402</v>
      </c>
      <c r="G1007" s="46">
        <f t="shared" si="184"/>
        <v>0.28531695488924025</v>
      </c>
      <c r="H1007" s="46">
        <f t="shared" si="189"/>
        <v>0.2424994097142707</v>
      </c>
      <c r="I1007" s="46">
        <f t="shared" si="190"/>
        <v>0.527816364603511</v>
      </c>
      <c r="J1007" s="46">
        <f t="shared" si="185"/>
        <v>9.0075731680746868E-2</v>
      </c>
      <c r="K1007" s="46">
        <f t="shared" si="186"/>
        <v>0.6178920962842579</v>
      </c>
      <c r="L1007" s="46">
        <f t="shared" si="187"/>
        <v>0.16765375949874628</v>
      </c>
      <c r="M1007" s="46">
        <f t="shared" si="191"/>
        <v>0.78554585578300418</v>
      </c>
      <c r="O1007" s="44"/>
      <c r="P1007" s="12"/>
      <c r="Q1007" s="12"/>
      <c r="R1007" s="12"/>
      <c r="S1007" s="44"/>
      <c r="T1007" s="12"/>
      <c r="U1007" s="12"/>
    </row>
    <row r="1008" spans="6:21" x14ac:dyDescent="0.2">
      <c r="F1008" s="163">
        <f t="shared" si="188"/>
        <v>48.199999999999399</v>
      </c>
      <c r="G1008" s="46">
        <f t="shared" si="184"/>
        <v>0.17633557568959293</v>
      </c>
      <c r="H1008" s="46">
        <f t="shared" si="189"/>
        <v>0.75258770790235252</v>
      </c>
      <c r="I1008" s="46">
        <f t="shared" si="190"/>
        <v>0.92892328359194543</v>
      </c>
      <c r="J1008" s="46">
        <f t="shared" si="185"/>
        <v>7.2186137680392906E-2</v>
      </c>
      <c r="K1008" s="46">
        <f t="shared" si="186"/>
        <v>1.0011094212723384</v>
      </c>
      <c r="L1008" s="46">
        <f t="shared" si="187"/>
        <v>7.759689563413831E-2</v>
      </c>
      <c r="M1008" s="46">
        <f t="shared" si="191"/>
        <v>1.0787063169064768</v>
      </c>
      <c r="O1008" s="44"/>
      <c r="P1008" s="12"/>
      <c r="Q1008" s="12"/>
      <c r="R1008" s="12"/>
      <c r="S1008" s="44"/>
      <c r="T1008" s="12"/>
      <c r="U1008" s="12"/>
    </row>
    <row r="1009" spans="6:21" x14ac:dyDescent="0.2">
      <c r="F1009" s="163">
        <f t="shared" si="188"/>
        <v>48.249999999999396</v>
      </c>
      <c r="G1009" s="46">
        <f t="shared" si="184"/>
        <v>2.2953964900693236E-12</v>
      </c>
      <c r="H1009" s="46">
        <f t="shared" si="189"/>
        <v>0.99376005988287963</v>
      </c>
      <c r="I1009" s="46">
        <f t="shared" si="190"/>
        <v>0.99376005988517502</v>
      </c>
      <c r="J1009" s="46">
        <f t="shared" si="185"/>
        <v>4.7191930570527035E-2</v>
      </c>
      <c r="K1009" s="46">
        <f t="shared" si="186"/>
        <v>1.0409519904557021</v>
      </c>
      <c r="L1009" s="46">
        <f t="shared" si="187"/>
        <v>-3.9187402376163749E-2</v>
      </c>
      <c r="M1009" s="46">
        <f t="shared" si="191"/>
        <v>1.0017645880795383</v>
      </c>
      <c r="O1009" s="44"/>
      <c r="P1009" s="12"/>
      <c r="Q1009" s="12"/>
      <c r="R1009" s="12"/>
      <c r="S1009" s="44"/>
      <c r="T1009" s="12"/>
      <c r="U1009" s="12"/>
    </row>
    <row r="1010" spans="6:21" x14ac:dyDescent="0.2">
      <c r="F1010" s="163">
        <f t="shared" si="188"/>
        <v>48.299999999999393</v>
      </c>
      <c r="G1010" s="46">
        <f t="shared" si="184"/>
        <v>-0.1763355756858789</v>
      </c>
      <c r="H1010" s="46">
        <f t="shared" si="189"/>
        <v>0.87984034219416019</v>
      </c>
      <c r="I1010" s="46">
        <f t="shared" si="190"/>
        <v>0.70350476650828131</v>
      </c>
      <c r="J1010" s="46">
        <f t="shared" si="185"/>
        <v>1.7553058717980328E-2</v>
      </c>
      <c r="K1010" s="46">
        <f t="shared" si="186"/>
        <v>0.72105782522626161</v>
      </c>
      <c r="L1010" s="46">
        <f t="shared" si="187"/>
        <v>-0.14247401200874019</v>
      </c>
      <c r="M1010" s="46">
        <f t="shared" si="191"/>
        <v>0.57858381321752139</v>
      </c>
      <c r="O1010" s="44"/>
      <c r="P1010" s="12"/>
      <c r="Q1010" s="12"/>
      <c r="R1010" s="12"/>
      <c r="S1010" s="44"/>
      <c r="T1010" s="12"/>
      <c r="U1010" s="12"/>
    </row>
    <row r="1011" spans="6:21" x14ac:dyDescent="0.2">
      <c r="F1011" s="163">
        <f t="shared" si="188"/>
        <v>48.34999999999939</v>
      </c>
      <c r="G1011" s="46">
        <f t="shared" si="184"/>
        <v>-0.2853169548878321</v>
      </c>
      <c r="H1011" s="46">
        <f t="shared" si="189"/>
        <v>0.45153454611430038</v>
      </c>
      <c r="I1011" s="46">
        <f t="shared" si="190"/>
        <v>0.16621759122646829</v>
      </c>
      <c r="J1011" s="46">
        <f t="shared" si="185"/>
        <v>-1.3813398168023926E-2</v>
      </c>
      <c r="K1011" s="46">
        <f t="shared" si="186"/>
        <v>0.15240419305844435</v>
      </c>
      <c r="L1011" s="46">
        <f t="shared" si="187"/>
        <v>-0.19668694746506685</v>
      </c>
      <c r="M1011" s="46">
        <f t="shared" si="191"/>
        <v>-4.4282754406622486E-2</v>
      </c>
      <c r="O1011" s="44"/>
      <c r="P1011" s="12"/>
      <c r="Q1011" s="12"/>
      <c r="R1011" s="12"/>
      <c r="S1011" s="44"/>
      <c r="T1011" s="12"/>
      <c r="U1011" s="12"/>
    </row>
    <row r="1012" spans="6:21" x14ac:dyDescent="0.2">
      <c r="F1012" s="163">
        <f t="shared" si="188"/>
        <v>48.399999999999388</v>
      </c>
      <c r="G1012" s="46">
        <f t="shared" si="184"/>
        <v>-0.28531695488926229</v>
      </c>
      <c r="H1012" s="46">
        <f t="shared" si="189"/>
        <v>-0.13811435780361606</v>
      </c>
      <c r="I1012" s="46">
        <f t="shared" si="190"/>
        <v>-0.42343131269287837</v>
      </c>
      <c r="J1012" s="46">
        <f t="shared" si="185"/>
        <v>-4.3820330180347714E-2</v>
      </c>
      <c r="K1012" s="46">
        <f t="shared" si="186"/>
        <v>-0.46725164287322607</v>
      </c>
      <c r="L1012" s="46">
        <f t="shared" si="187"/>
        <v>-0.18315313361229599</v>
      </c>
      <c r="M1012" s="46">
        <f t="shared" si="191"/>
        <v>-0.65040477648552208</v>
      </c>
      <c r="O1012" s="44"/>
      <c r="P1012" s="12"/>
      <c r="Q1012" s="12"/>
      <c r="R1012" s="12"/>
      <c r="S1012" s="44"/>
      <c r="T1012" s="12"/>
      <c r="U1012" s="12"/>
    </row>
    <row r="1013" spans="6:21" x14ac:dyDescent="0.2">
      <c r="F1013" s="163">
        <f t="shared" si="188"/>
        <v>48.449999999999385</v>
      </c>
      <c r="G1013" s="46">
        <f t="shared" si="184"/>
        <v>-0.17633557568962313</v>
      </c>
      <c r="H1013" s="46">
        <f t="shared" si="189"/>
        <v>-0.67841199963790144</v>
      </c>
      <c r="I1013" s="46">
        <f t="shared" si="190"/>
        <v>-0.85474757532752454</v>
      </c>
      <c r="J1013" s="46">
        <f t="shared" si="185"/>
        <v>-6.9514432856369546E-2</v>
      </c>
      <c r="K1013" s="46">
        <f t="shared" si="186"/>
        <v>-0.92426200818389415</v>
      </c>
      <c r="L1013" s="46">
        <f t="shared" si="187"/>
        <v>-0.10653415021510673</v>
      </c>
      <c r="M1013" s="46">
        <f t="shared" si="191"/>
        <v>-1.0307961583990009</v>
      </c>
      <c r="O1013" s="44"/>
      <c r="P1013" s="12"/>
      <c r="Q1013" s="12"/>
      <c r="R1013" s="12"/>
      <c r="S1013" s="44"/>
      <c r="T1013" s="12"/>
      <c r="U1013" s="12"/>
    </row>
    <row r="1014" spans="6:21" x14ac:dyDescent="0.2">
      <c r="F1014" s="163">
        <f t="shared" si="188"/>
        <v>48.499999999999382</v>
      </c>
      <c r="G1014" s="46">
        <f t="shared" si="184"/>
        <v>-2.3327367381503762E-12</v>
      </c>
      <c r="H1014" s="46">
        <f t="shared" si="189"/>
        <v>-0.9762982881035821</v>
      </c>
      <c r="I1014" s="46">
        <f t="shared" si="190"/>
        <v>-0.97629828810591479</v>
      </c>
      <c r="J1014" s="46">
        <f t="shared" si="185"/>
        <v>-8.8366873589510869E-2</v>
      </c>
      <c r="K1014" s="46">
        <f t="shared" si="186"/>
        <v>-1.0646651616954257</v>
      </c>
      <c r="L1014" s="46">
        <f t="shared" si="187"/>
        <v>6.7794001602112007E-3</v>
      </c>
      <c r="M1014" s="46">
        <f t="shared" si="191"/>
        <v>-1.0578857615352144</v>
      </c>
      <c r="O1014" s="44"/>
      <c r="P1014" s="12"/>
      <c r="Q1014" s="12"/>
      <c r="R1014" s="12"/>
      <c r="S1014" s="44"/>
      <c r="T1014" s="12"/>
      <c r="U1014" s="12"/>
    </row>
    <row r="1015" spans="6:21" x14ac:dyDescent="0.2">
      <c r="F1015" s="163">
        <f t="shared" si="188"/>
        <v>48.549999999999379</v>
      </c>
      <c r="G1015" s="46">
        <f t="shared" si="184"/>
        <v>0.17633557568584868</v>
      </c>
      <c r="H1015" s="46">
        <f t="shared" si="189"/>
        <v>-0.92533197750410812</v>
      </c>
      <c r="I1015" s="46">
        <f t="shared" si="190"/>
        <v>-0.74899640181825944</v>
      </c>
      <c r="J1015" s="46">
        <f t="shared" si="185"/>
        <v>-9.8522181206456561E-2</v>
      </c>
      <c r="K1015" s="46">
        <f t="shared" si="186"/>
        <v>-0.84751858302471605</v>
      </c>
      <c r="L1015" s="46">
        <f t="shared" si="187"/>
        <v>0.11775785749026513</v>
      </c>
      <c r="M1015" s="46">
        <f t="shared" si="191"/>
        <v>-0.72976072553445093</v>
      </c>
      <c r="O1015" s="44"/>
      <c r="P1015" s="12"/>
      <c r="Q1015" s="12"/>
      <c r="R1015" s="12"/>
      <c r="S1015" s="44"/>
      <c r="T1015" s="12"/>
      <c r="U1015" s="12"/>
    </row>
    <row r="1016" spans="6:21" x14ac:dyDescent="0.2">
      <c r="F1016" s="163">
        <f t="shared" si="188"/>
        <v>48.599999999999376</v>
      </c>
      <c r="G1016" s="46">
        <f t="shared" si="184"/>
        <v>0.28531695488782061</v>
      </c>
      <c r="H1016" s="46">
        <f t="shared" si="189"/>
        <v>-0.54372443841551599</v>
      </c>
      <c r="I1016" s="46">
        <f t="shared" si="190"/>
        <v>-0.25840748352769538</v>
      </c>
      <c r="J1016" s="46">
        <f t="shared" si="185"/>
        <v>-9.8980862813627807E-2</v>
      </c>
      <c r="K1016" s="46">
        <f t="shared" si="186"/>
        <v>-0.35738834634132322</v>
      </c>
      <c r="L1016" s="46">
        <f t="shared" si="187"/>
        <v>0.18817585997881858</v>
      </c>
      <c r="M1016" s="46">
        <f t="shared" si="191"/>
        <v>-0.1692124863625046</v>
      </c>
      <c r="O1016" s="44"/>
      <c r="P1016" s="12"/>
      <c r="Q1016" s="12"/>
      <c r="R1016" s="12"/>
      <c r="S1016" s="44"/>
      <c r="T1016" s="12"/>
      <c r="U1016" s="12"/>
    </row>
    <row r="1017" spans="6:21" x14ac:dyDescent="0.2">
      <c r="F1017" s="163">
        <f t="shared" si="188"/>
        <v>48.649999999999373</v>
      </c>
      <c r="G1017" s="46">
        <f t="shared" si="184"/>
        <v>0.28531695488927383</v>
      </c>
      <c r="H1017" s="46">
        <f t="shared" si="189"/>
        <v>3.2167660861044473E-2</v>
      </c>
      <c r="I1017" s="46">
        <f t="shared" si="190"/>
        <v>0.31748461575031828</v>
      </c>
      <c r="J1017" s="46">
        <f t="shared" si="185"/>
        <v>-8.9697774627687341E-2</v>
      </c>
      <c r="K1017" s="46">
        <f t="shared" si="186"/>
        <v>0.22778684112263092</v>
      </c>
      <c r="L1017" s="46">
        <f t="shared" si="187"/>
        <v>0.19377866768037144</v>
      </c>
      <c r="M1017" s="46">
        <f t="shared" si="191"/>
        <v>0.42156550880300236</v>
      </c>
      <c r="O1017" s="44"/>
      <c r="P1017" s="12"/>
      <c r="Q1017" s="12"/>
      <c r="R1017" s="12"/>
      <c r="S1017" s="44"/>
      <c r="T1017" s="12"/>
      <c r="U1017" s="12"/>
    </row>
    <row r="1018" spans="6:21" x14ac:dyDescent="0.2">
      <c r="F1018" s="163">
        <f t="shared" si="188"/>
        <v>48.69999999999937</v>
      </c>
      <c r="G1018" s="46">
        <f t="shared" si="184"/>
        <v>0.17633557568968092</v>
      </c>
      <c r="H1018" s="46">
        <f t="shared" si="189"/>
        <v>0.59656555571877079</v>
      </c>
      <c r="I1018" s="46">
        <f t="shared" si="190"/>
        <v>0.77290113140845174</v>
      </c>
      <c r="J1018" s="46">
        <f t="shared" si="185"/>
        <v>-7.1586565060115098E-2</v>
      </c>
      <c r="K1018" s="46">
        <f t="shared" si="186"/>
        <v>0.70131456634833667</v>
      </c>
      <c r="L1018" s="46">
        <f t="shared" si="187"/>
        <v>0.13263645244071134</v>
      </c>
      <c r="M1018" s="46">
        <f t="shared" si="191"/>
        <v>0.83395101878904798</v>
      </c>
      <c r="O1018" s="44"/>
      <c r="P1018" s="12"/>
      <c r="Q1018" s="12"/>
      <c r="R1018" s="12"/>
      <c r="S1018" s="44"/>
      <c r="T1018" s="12"/>
      <c r="U1018" s="12"/>
    </row>
    <row r="1019" spans="6:21" x14ac:dyDescent="0.2">
      <c r="F1019" s="163">
        <f t="shared" si="188"/>
        <v>48.749999999999368</v>
      </c>
      <c r="G1019" s="46">
        <f t="shared" si="184"/>
        <v>2.4041830375479132E-12</v>
      </c>
      <c r="H1019" s="46">
        <f t="shared" si="189"/>
        <v>0.94779761062666801</v>
      </c>
      <c r="I1019" s="46">
        <f t="shared" si="190"/>
        <v>0.9477976106290722</v>
      </c>
      <c r="J1019" s="46">
        <f t="shared" si="185"/>
        <v>-4.6429752764181514E-2</v>
      </c>
      <c r="K1019" s="46">
        <f t="shared" si="186"/>
        <v>0.90136785786489071</v>
      </c>
      <c r="L1019" s="46">
        <f t="shared" si="187"/>
        <v>2.5809006896966958E-2</v>
      </c>
      <c r="M1019" s="46">
        <f t="shared" si="191"/>
        <v>0.92717686476185768</v>
      </c>
      <c r="O1019" s="44"/>
      <c r="P1019" s="12"/>
      <c r="Q1019" s="12"/>
      <c r="R1019" s="12"/>
      <c r="S1019" s="44"/>
      <c r="T1019" s="12"/>
      <c r="U1019" s="12"/>
    </row>
    <row r="1020" spans="6:21" x14ac:dyDescent="0.2">
      <c r="F1020" s="163">
        <f t="shared" si="188"/>
        <v>48.799999999999365</v>
      </c>
      <c r="G1020" s="46">
        <f t="shared" si="184"/>
        <v>-0.17633557568579086</v>
      </c>
      <c r="H1020" s="46">
        <f t="shared" si="189"/>
        <v>0.96036097801984865</v>
      </c>
      <c r="I1020" s="46">
        <f t="shared" si="190"/>
        <v>0.78402540233405782</v>
      </c>
      <c r="J1020" s="46">
        <f t="shared" si="185"/>
        <v>-1.6703289829503695E-2</v>
      </c>
      <c r="K1020" s="46">
        <f t="shared" si="186"/>
        <v>0.76732211250455418</v>
      </c>
      <c r="L1020" s="46">
        <f t="shared" si="187"/>
        <v>-8.9908079483143222E-2</v>
      </c>
      <c r="M1020" s="46">
        <f t="shared" si="191"/>
        <v>0.6774140330214109</v>
      </c>
      <c r="O1020" s="44"/>
      <c r="P1020" s="12"/>
      <c r="Q1020" s="12"/>
      <c r="R1020" s="12"/>
      <c r="S1020" s="44"/>
      <c r="T1020" s="12"/>
      <c r="U1020" s="12"/>
    </row>
    <row r="1021" spans="6:21" x14ac:dyDescent="0.2">
      <c r="F1021" s="163">
        <f t="shared" si="188"/>
        <v>48.849999999999362</v>
      </c>
      <c r="G1021" s="46">
        <f t="shared" si="184"/>
        <v>-0.28531695488779851</v>
      </c>
      <c r="H1021" s="46">
        <f t="shared" si="189"/>
        <v>0.62976649365267512</v>
      </c>
      <c r="I1021" s="46">
        <f t="shared" si="190"/>
        <v>0.34444953876487661</v>
      </c>
      <c r="J1021" s="46">
        <f t="shared" si="185"/>
        <v>1.4667123255548501E-2</v>
      </c>
      <c r="K1021" s="46">
        <f t="shared" si="186"/>
        <v>0.35911666202042508</v>
      </c>
      <c r="L1021" s="46">
        <f t="shared" si="187"/>
        <v>-0.17465727399190009</v>
      </c>
      <c r="M1021" s="46">
        <f t="shared" si="191"/>
        <v>0.18445938802852502</v>
      </c>
      <c r="O1021" s="44"/>
      <c r="P1021" s="12"/>
      <c r="Q1021" s="12"/>
      <c r="R1021" s="12"/>
      <c r="S1021" s="44"/>
      <c r="T1021" s="12"/>
      <c r="U1021" s="12"/>
    </row>
    <row r="1022" spans="6:21" x14ac:dyDescent="0.2">
      <c r="F1022" s="163">
        <f t="shared" si="188"/>
        <v>48.899999999999359</v>
      </c>
      <c r="G1022" s="46">
        <f t="shared" si="184"/>
        <v>-0.28531695488929593</v>
      </c>
      <c r="H1022" s="46">
        <f t="shared" si="189"/>
        <v>7.4142752559344785E-2</v>
      </c>
      <c r="I1022" s="46">
        <f t="shared" si="190"/>
        <v>-0.21117420232995116</v>
      </c>
      <c r="J1022" s="46">
        <f t="shared" si="185"/>
        <v>4.4593987211798025E-2</v>
      </c>
      <c r="K1022" s="46">
        <f t="shared" si="186"/>
        <v>-0.16658021511815313</v>
      </c>
      <c r="L1022" s="46">
        <f t="shared" si="187"/>
        <v>-0.19924760840016584</v>
      </c>
      <c r="M1022" s="46">
        <f t="shared" si="191"/>
        <v>-0.36582782351831894</v>
      </c>
      <c r="O1022" s="44"/>
      <c r="P1022" s="12"/>
      <c r="Q1022" s="12"/>
      <c r="R1022" s="12"/>
      <c r="S1022" s="44"/>
      <c r="T1022" s="12"/>
      <c r="U1022" s="12"/>
    </row>
    <row r="1023" spans="6:21" x14ac:dyDescent="0.2">
      <c r="F1023" s="163">
        <f t="shared" si="188"/>
        <v>48.949999999999356</v>
      </c>
      <c r="G1023" s="46">
        <f t="shared" si="184"/>
        <v>-0.17633557568971112</v>
      </c>
      <c r="H1023" s="46">
        <f t="shared" si="189"/>
        <v>-0.50797380558309058</v>
      </c>
      <c r="I1023" s="46">
        <f t="shared" si="190"/>
        <v>-0.68430938127280172</v>
      </c>
      <c r="J1023" s="46">
        <f t="shared" si="185"/>
        <v>7.0131877933976169E-2</v>
      </c>
      <c r="K1023" s="46">
        <f t="shared" si="186"/>
        <v>-0.61417750333882559</v>
      </c>
      <c r="L1023" s="46">
        <f t="shared" si="187"/>
        <v>-0.15520920078618486</v>
      </c>
      <c r="M1023" s="46">
        <f t="shared" si="191"/>
        <v>-0.76938670412501042</v>
      </c>
      <c r="O1023" s="44"/>
      <c r="P1023" s="12"/>
      <c r="Q1023" s="12"/>
      <c r="R1023" s="12"/>
      <c r="S1023" s="44"/>
      <c r="T1023" s="12"/>
      <c r="U1023" s="12"/>
    </row>
    <row r="1024" spans="6:21" x14ac:dyDescent="0.2">
      <c r="F1024" s="163">
        <f t="shared" si="188"/>
        <v>48.999999999999353</v>
      </c>
      <c r="G1024" s="46">
        <f t="shared" si="184"/>
        <v>-2.4415232856289657E-12</v>
      </c>
      <c r="H1024" s="46">
        <f t="shared" si="189"/>
        <v>-0.90858028172090044</v>
      </c>
      <c r="I1024" s="46">
        <f t="shared" si="190"/>
        <v>-0.90858028172334193</v>
      </c>
      <c r="J1024" s="46">
        <f t="shared" si="185"/>
        <v>8.8767337311644517E-2</v>
      </c>
      <c r="K1024" s="46">
        <f t="shared" si="186"/>
        <v>-0.81981294441169739</v>
      </c>
      <c r="L1024" s="46">
        <f t="shared" si="187"/>
        <v>-5.7710617234527195E-2</v>
      </c>
      <c r="M1024" s="46">
        <f t="shared" si="191"/>
        <v>-0.87752356164622458</v>
      </c>
      <c r="O1024" s="44"/>
      <c r="P1024" s="12"/>
      <c r="Q1024" s="12"/>
      <c r="R1024" s="12"/>
      <c r="S1024" s="44"/>
      <c r="T1024" s="12"/>
      <c r="U1024" s="12"/>
    </row>
    <row r="1025" spans="6:21" x14ac:dyDescent="0.2">
      <c r="F1025" s="163">
        <f t="shared" si="188"/>
        <v>49.049999999999351</v>
      </c>
      <c r="G1025" s="46">
        <f t="shared" si="184"/>
        <v>0.17633557568576066</v>
      </c>
      <c r="H1025" s="46">
        <f t="shared" si="189"/>
        <v>-0.98453127438620536</v>
      </c>
      <c r="I1025" s="46">
        <f t="shared" si="190"/>
        <v>-0.80819569870044472</v>
      </c>
      <c r="J1025" s="46">
        <f t="shared" si="185"/>
        <v>9.8666249637123726E-2</v>
      </c>
      <c r="K1025" s="46">
        <f t="shared" si="186"/>
        <v>-0.70952944906332105</v>
      </c>
      <c r="L1025" s="46">
        <f t="shared" si="187"/>
        <v>5.9665781132245167E-2</v>
      </c>
      <c r="M1025" s="46">
        <f t="shared" si="191"/>
        <v>-0.64986366793107586</v>
      </c>
      <c r="O1025" s="44"/>
      <c r="P1025" s="12"/>
      <c r="Q1025" s="12"/>
      <c r="R1025" s="12"/>
      <c r="S1025" s="44"/>
      <c r="T1025" s="12"/>
      <c r="U1025" s="12"/>
    </row>
    <row r="1026" spans="6:21" x14ac:dyDescent="0.2">
      <c r="F1026" s="163">
        <f t="shared" si="188"/>
        <v>49.099999999999348</v>
      </c>
      <c r="G1026" s="46">
        <f t="shared" si="184"/>
        <v>0.28531695488778697</v>
      </c>
      <c r="H1026" s="46">
        <f t="shared" si="189"/>
        <v>-0.70868784303613919</v>
      </c>
      <c r="I1026" s="46">
        <f t="shared" si="190"/>
        <v>-0.42337088814835222</v>
      </c>
      <c r="J1026" s="46">
        <f t="shared" si="185"/>
        <v>9.8854356631229157E-2</v>
      </c>
      <c r="K1026" s="46">
        <f t="shared" si="186"/>
        <v>-0.32451653151712306</v>
      </c>
      <c r="L1026" s="46">
        <f t="shared" si="187"/>
        <v>0.15649092905360804</v>
      </c>
      <c r="M1026" s="46">
        <f t="shared" si="191"/>
        <v>-0.168025602463515</v>
      </c>
      <c r="O1026" s="44"/>
      <c r="P1026" s="12"/>
      <c r="Q1026" s="12"/>
      <c r="R1026" s="12"/>
      <c r="S1026" s="44"/>
      <c r="T1026" s="12"/>
      <c r="U1026" s="12"/>
    </row>
    <row r="1027" spans="6:21" x14ac:dyDescent="0.2">
      <c r="F1027" s="163">
        <f t="shared" si="188"/>
        <v>49.149999999999345</v>
      </c>
      <c r="G1027" s="46">
        <f t="shared" si="184"/>
        <v>0.28531695488930747</v>
      </c>
      <c r="H1027" s="46">
        <f t="shared" si="189"/>
        <v>-0.17961484139847733</v>
      </c>
      <c r="I1027" s="46">
        <f t="shared" si="190"/>
        <v>0.10570211349083014</v>
      </c>
      <c r="J1027" s="46">
        <f t="shared" si="185"/>
        <v>8.9313144664346381E-2</v>
      </c>
      <c r="K1027" s="46">
        <f t="shared" si="186"/>
        <v>0.19501525815517651</v>
      </c>
      <c r="L1027" s="46">
        <f t="shared" si="187"/>
        <v>0.19941442322326219</v>
      </c>
      <c r="M1027" s="46">
        <f t="shared" si="191"/>
        <v>0.3944296813784387</v>
      </c>
      <c r="O1027" s="44"/>
      <c r="P1027" s="12"/>
      <c r="Q1027" s="12"/>
      <c r="R1027" s="12"/>
      <c r="S1027" s="44"/>
      <c r="T1027" s="12"/>
      <c r="U1027" s="12"/>
    </row>
    <row r="1028" spans="6:21" x14ac:dyDescent="0.2">
      <c r="F1028" s="163">
        <f t="shared" si="188"/>
        <v>49.199999999999342</v>
      </c>
      <c r="G1028" s="46">
        <f t="shared" si="184"/>
        <v>0.17633557568974134</v>
      </c>
      <c r="H1028" s="46">
        <f t="shared" si="189"/>
        <v>0.41363844716177994</v>
      </c>
      <c r="I1028" s="46">
        <f t="shared" si="190"/>
        <v>0.58997402285152134</v>
      </c>
      <c r="J1028" s="46">
        <f t="shared" si="185"/>
        <v>7.0981666881563321E-2</v>
      </c>
      <c r="K1028" s="46">
        <f t="shared" si="186"/>
        <v>0.66095568973308461</v>
      </c>
      <c r="L1028" s="46">
        <f t="shared" si="187"/>
        <v>0.17365171776025373</v>
      </c>
      <c r="M1028" s="46">
        <f t="shared" si="191"/>
        <v>0.83460740749333828</v>
      </c>
      <c r="O1028" s="44"/>
      <c r="P1028" s="12"/>
      <c r="Q1028" s="12"/>
      <c r="R1028" s="12"/>
      <c r="S1028" s="44"/>
      <c r="T1028" s="12"/>
      <c r="U1028" s="12"/>
    </row>
    <row r="1029" spans="6:21" x14ac:dyDescent="0.2">
      <c r="F1029" s="163">
        <f t="shared" si="188"/>
        <v>49.249999999999339</v>
      </c>
      <c r="G1029" s="46">
        <f t="shared" si="184"/>
        <v>2.5129695850265031E-12</v>
      </c>
      <c r="H1029" s="46">
        <f t="shared" si="189"/>
        <v>0.85908972774562453</v>
      </c>
      <c r="I1029" s="46">
        <f t="shared" si="190"/>
        <v>0.85908972774813752</v>
      </c>
      <c r="J1029" s="46">
        <f t="shared" si="185"/>
        <v>4.5664120896954818E-2</v>
      </c>
      <c r="K1029" s="46">
        <f t="shared" si="186"/>
        <v>0.90475384864509234</v>
      </c>
      <c r="L1029" s="46">
        <f t="shared" si="187"/>
        <v>8.8076505459253343E-2</v>
      </c>
      <c r="M1029" s="46">
        <f t="shared" si="191"/>
        <v>0.99283035410434572</v>
      </c>
      <c r="O1029" s="44"/>
      <c r="P1029" s="12"/>
      <c r="Q1029" s="12"/>
      <c r="R1029" s="12"/>
      <c r="S1029" s="44"/>
      <c r="T1029" s="12"/>
      <c r="U1029" s="12"/>
    </row>
    <row r="1030" spans="6:21" x14ac:dyDescent="0.2">
      <c r="F1030" s="163">
        <f t="shared" si="188"/>
        <v>49.299999999999336</v>
      </c>
      <c r="G1030" s="46">
        <f t="shared" si="184"/>
        <v>-0.17633557568570288</v>
      </c>
      <c r="H1030" s="46">
        <f t="shared" si="189"/>
        <v>0.99756957551424419</v>
      </c>
      <c r="I1030" s="46">
        <f t="shared" si="190"/>
        <v>0.82123399982854128</v>
      </c>
      <c r="J1030" s="46">
        <f t="shared" si="185"/>
        <v>1.5852278328767639E-2</v>
      </c>
      <c r="K1030" s="46">
        <f t="shared" si="186"/>
        <v>0.83708627815730896</v>
      </c>
      <c r="L1030" s="46">
        <f t="shared" si="187"/>
        <v>-2.7835732314315121E-2</v>
      </c>
      <c r="M1030" s="46">
        <f t="shared" si="191"/>
        <v>0.80925054584299383</v>
      </c>
      <c r="O1030" s="44"/>
      <c r="P1030" s="12"/>
      <c r="Q1030" s="12"/>
      <c r="R1030" s="12"/>
      <c r="S1030" s="44"/>
      <c r="T1030" s="12"/>
      <c r="U1030" s="12"/>
    </row>
    <row r="1031" spans="6:21" x14ac:dyDescent="0.2">
      <c r="F1031" s="163">
        <f t="shared" si="188"/>
        <v>49.349999999999334</v>
      </c>
      <c r="G1031" s="46">
        <f t="shared" si="184"/>
        <v>-0.28531695488776493</v>
      </c>
      <c r="H1031" s="46">
        <f t="shared" si="189"/>
        <v>0.77959613087520707</v>
      </c>
      <c r="I1031" s="46">
        <f t="shared" si="190"/>
        <v>0.49427917598744214</v>
      </c>
      <c r="J1031" s="46">
        <f t="shared" si="185"/>
        <v>-1.5519757207892291E-2</v>
      </c>
      <c r="K1031" s="46">
        <f t="shared" si="186"/>
        <v>0.47875941877954986</v>
      </c>
      <c r="L1031" s="46">
        <f t="shared" si="187"/>
        <v>-0.13416024500884821</v>
      </c>
      <c r="M1031" s="46">
        <f t="shared" si="191"/>
        <v>0.34459917377070165</v>
      </c>
      <c r="O1031" s="44"/>
      <c r="P1031" s="12"/>
      <c r="Q1031" s="12"/>
      <c r="R1031" s="12"/>
      <c r="S1031" s="44"/>
      <c r="T1031" s="12"/>
      <c r="U1031" s="12"/>
    </row>
    <row r="1032" spans="6:21" x14ac:dyDescent="0.2">
      <c r="F1032" s="163">
        <f t="shared" si="188"/>
        <v>49.399999999999331</v>
      </c>
      <c r="G1032" s="46">
        <f t="shared" si="184"/>
        <v>-0.28531695488932951</v>
      </c>
      <c r="H1032" s="46">
        <f t="shared" si="189"/>
        <v>0.28305604344793001</v>
      </c>
      <c r="I1032" s="46">
        <f t="shared" si="190"/>
        <v>-2.2609114413995046E-3</v>
      </c>
      <c r="J1032" s="46">
        <f t="shared" si="185"/>
        <v>-4.5364326750959597E-2</v>
      </c>
      <c r="K1032" s="46">
        <f t="shared" si="186"/>
        <v>-4.7625238192359101E-2</v>
      </c>
      <c r="L1032" s="46">
        <f t="shared" si="187"/>
        <v>-0.19427467308411481</v>
      </c>
      <c r="M1032" s="46">
        <f t="shared" si="191"/>
        <v>-0.24189991127647392</v>
      </c>
      <c r="O1032" s="44"/>
      <c r="P1032" s="12"/>
      <c r="Q1032" s="12"/>
      <c r="R1032" s="12"/>
      <c r="S1032" s="44"/>
      <c r="T1032" s="12"/>
      <c r="U1032" s="12"/>
    </row>
    <row r="1033" spans="6:21" x14ac:dyDescent="0.2">
      <c r="F1033" s="163">
        <f t="shared" si="188"/>
        <v>49.449999999999328</v>
      </c>
      <c r="G1033" s="46">
        <f t="shared" si="184"/>
        <v>-0.17633557568979913</v>
      </c>
      <c r="H1033" s="46">
        <f t="shared" si="189"/>
        <v>-0.3146261207822319</v>
      </c>
      <c r="I1033" s="46">
        <f t="shared" si="190"/>
        <v>-0.49096169647203103</v>
      </c>
      <c r="J1033" s="46">
        <f t="shared" si="185"/>
        <v>-7.0744105672229038E-2</v>
      </c>
      <c r="K1033" s="46">
        <f t="shared" si="186"/>
        <v>-0.56170580214426002</v>
      </c>
      <c r="L1033" s="46">
        <f t="shared" si="187"/>
        <v>-0.18747323437633528</v>
      </c>
      <c r="M1033" s="46">
        <f t="shared" si="191"/>
        <v>-0.74917903652059537</v>
      </c>
      <c r="O1033" s="44"/>
      <c r="P1033" s="12"/>
      <c r="Q1033" s="12"/>
      <c r="R1033" s="12"/>
      <c r="S1033" s="44"/>
      <c r="T1033" s="12"/>
      <c r="U1033" s="12"/>
    </row>
    <row r="1034" spans="6:21" x14ac:dyDescent="0.2">
      <c r="F1034" s="163">
        <f t="shared" si="188"/>
        <v>49.499999999999325</v>
      </c>
      <c r="G1034" s="46">
        <f t="shared" si="184"/>
        <v>-2.5503098331075556E-12</v>
      </c>
      <c r="H1034" s="46">
        <f t="shared" si="189"/>
        <v>-0.79988553337386625</v>
      </c>
      <c r="I1034" s="46">
        <f t="shared" si="190"/>
        <v>-0.79988553337641655</v>
      </c>
      <c r="J1034" s="46">
        <f t="shared" si="185"/>
        <v>-8.9161197341766044E-2</v>
      </c>
      <c r="K1034" s="46">
        <f t="shared" si="186"/>
        <v>-0.88904673071818263</v>
      </c>
      <c r="L1034" s="46">
        <f t="shared" si="187"/>
        <v>-0.116098612876571</v>
      </c>
      <c r="M1034" s="46">
        <f t="shared" si="191"/>
        <v>-1.0051453435947535</v>
      </c>
      <c r="O1034" s="44"/>
      <c r="P1034" s="12"/>
      <c r="Q1034" s="12"/>
      <c r="R1034" s="12"/>
      <c r="S1034" s="44"/>
      <c r="T1034" s="12"/>
      <c r="U1034" s="12"/>
    </row>
    <row r="1035" spans="6:21" x14ac:dyDescent="0.2">
      <c r="F1035" s="163">
        <f t="shared" si="188"/>
        <v>49.549999999999322</v>
      </c>
      <c r="G1035" s="46">
        <f t="shared" si="184"/>
        <v>0.17633557568567265</v>
      </c>
      <c r="H1035" s="46">
        <f t="shared" si="189"/>
        <v>-0.99932845865588027</v>
      </c>
      <c r="I1035" s="46">
        <f t="shared" si="190"/>
        <v>-0.82299288297020756</v>
      </c>
      <c r="J1035" s="46">
        <f t="shared" si="185"/>
        <v>-9.880297796337692E-2</v>
      </c>
      <c r="K1035" s="46">
        <f t="shared" si="186"/>
        <v>-0.92179586093358445</v>
      </c>
      <c r="L1035" s="46">
        <f t="shared" si="187"/>
        <v>-4.7350458821904364E-3</v>
      </c>
      <c r="M1035" s="46">
        <f t="shared" si="191"/>
        <v>-0.92653090681577488</v>
      </c>
      <c r="O1035" s="44"/>
      <c r="P1035" s="12"/>
      <c r="Q1035" s="12"/>
      <c r="R1035" s="12"/>
      <c r="S1035" s="44"/>
      <c r="T1035" s="12"/>
      <c r="U1035" s="12"/>
    </row>
    <row r="1036" spans="6:21" x14ac:dyDescent="0.2">
      <c r="F1036" s="163">
        <f t="shared" si="188"/>
        <v>49.599999999999319</v>
      </c>
      <c r="G1036" s="46">
        <f t="shared" si="184"/>
        <v>0.28531695488775333</v>
      </c>
      <c r="H1036" s="46">
        <f t="shared" si="189"/>
        <v>-0.84168960435287432</v>
      </c>
      <c r="I1036" s="46">
        <f t="shared" si="190"/>
        <v>-0.55637264946512099</v>
      </c>
      <c r="J1036" s="46">
        <f t="shared" si="185"/>
        <v>-9.8720496350524933E-2</v>
      </c>
      <c r="K1036" s="46">
        <f t="shared" si="186"/>
        <v>-0.65509314581564593</v>
      </c>
      <c r="L1036" s="46">
        <f t="shared" si="187"/>
        <v>0.10825945783921825</v>
      </c>
      <c r="M1036" s="46">
        <f t="shared" si="191"/>
        <v>-0.54683368797642773</v>
      </c>
      <c r="O1036" s="44"/>
      <c r="P1036" s="12"/>
      <c r="Q1036" s="12"/>
      <c r="R1036" s="12"/>
      <c r="S1036" s="44"/>
      <c r="T1036" s="12"/>
      <c r="U1036" s="12"/>
    </row>
    <row r="1037" spans="6:21" x14ac:dyDescent="0.2">
      <c r="F1037" s="163">
        <f t="shared" si="188"/>
        <v>49.649999999999316</v>
      </c>
      <c r="G1037" s="46">
        <f t="shared" si="184"/>
        <v>0.28531695488934106</v>
      </c>
      <c r="H1037" s="46">
        <f t="shared" si="189"/>
        <v>-0.38329675953028969</v>
      </c>
      <c r="I1037" s="46">
        <f t="shared" si="190"/>
        <v>-9.7979804640948631E-2</v>
      </c>
      <c r="J1037" s="46">
        <f t="shared" si="185"/>
        <v>-8.8921870404607695E-2</v>
      </c>
      <c r="K1037" s="46">
        <f t="shared" si="186"/>
        <v>-0.18690167504555633</v>
      </c>
      <c r="L1037" s="46">
        <f t="shared" si="187"/>
        <v>0.1839651305268597</v>
      </c>
      <c r="M1037" s="46">
        <f t="shared" si="191"/>
        <v>-2.9365445186966266E-3</v>
      </c>
      <c r="O1037" s="44"/>
      <c r="P1037" s="12"/>
      <c r="Q1037" s="12"/>
      <c r="R1037" s="12"/>
      <c r="S1037" s="44"/>
      <c r="T1037" s="12"/>
      <c r="U1037" s="12"/>
    </row>
    <row r="1038" spans="6:21" x14ac:dyDescent="0.2">
      <c r="F1038" s="163">
        <f t="shared" si="188"/>
        <v>49.699999999999314</v>
      </c>
      <c r="G1038" s="46">
        <f t="shared" si="184"/>
        <v>0.17633557568982933</v>
      </c>
      <c r="H1038" s="46">
        <f t="shared" si="189"/>
        <v>0.21205634877408275</v>
      </c>
      <c r="I1038" s="46">
        <f t="shared" si="190"/>
        <v>0.38839192446391207</v>
      </c>
      <c r="J1038" s="46">
        <f t="shared" si="185"/>
        <v>-7.0371488145091851E-2</v>
      </c>
      <c r="K1038" s="46">
        <f t="shared" si="186"/>
        <v>0.31802043631882021</v>
      </c>
      <c r="L1038" s="46">
        <f t="shared" si="187"/>
        <v>0.19630594987753991</v>
      </c>
      <c r="M1038" s="46">
        <f t="shared" si="191"/>
        <v>0.51432638619636006</v>
      </c>
      <c r="O1038" s="44"/>
      <c r="P1038" s="12"/>
      <c r="Q1038" s="12"/>
      <c r="R1038" s="12"/>
      <c r="S1038" s="44"/>
      <c r="T1038" s="12"/>
      <c r="U1038" s="12"/>
    </row>
    <row r="1039" spans="6:21" x14ac:dyDescent="0.2">
      <c r="F1039" s="163">
        <f t="shared" si="188"/>
        <v>49.749999999999311</v>
      </c>
      <c r="G1039" s="46">
        <f t="shared" si="184"/>
        <v>2.621756132505093E-12</v>
      </c>
      <c r="H1039" s="46">
        <f t="shared" si="189"/>
        <v>0.73163711442496648</v>
      </c>
      <c r="I1039" s="46">
        <f t="shared" si="190"/>
        <v>0.73163711442758828</v>
      </c>
      <c r="J1039" s="46">
        <f t="shared" si="185"/>
        <v>-4.4895091926706085E-2</v>
      </c>
      <c r="K1039" s="46">
        <f t="shared" si="186"/>
        <v>0.68674202250088223</v>
      </c>
      <c r="L1039" s="46">
        <f t="shared" si="187"/>
        <v>0.14103125052889218</v>
      </c>
      <c r="M1039" s="46">
        <f t="shared" si="191"/>
        <v>0.82777327302977444</v>
      </c>
      <c r="O1039" s="44"/>
      <c r="P1039" s="12"/>
      <c r="Q1039" s="12"/>
      <c r="R1039" s="12"/>
      <c r="S1039" s="44"/>
      <c r="T1039" s="12"/>
      <c r="U1039" s="12"/>
    </row>
    <row r="1040" spans="6:21" x14ac:dyDescent="0.2">
      <c r="F1040" s="163">
        <f t="shared" si="188"/>
        <v>49.799999999999308</v>
      </c>
      <c r="G1040" s="46">
        <f t="shared" si="184"/>
        <v>-0.17633557568561484</v>
      </c>
      <c r="H1040" s="46">
        <f t="shared" si="189"/>
        <v>0.98978803629785062</v>
      </c>
      <c r="I1040" s="46">
        <f t="shared" si="190"/>
        <v>0.81345246061223575</v>
      </c>
      <c r="J1040" s="46">
        <f t="shared" si="185"/>
        <v>-1.5000087525301496E-2</v>
      </c>
      <c r="K1040" s="46">
        <f t="shared" si="186"/>
        <v>0.79845237308693429</v>
      </c>
      <c r="L1040" s="46">
        <f t="shared" si="187"/>
        <v>3.7179821013509216E-2</v>
      </c>
      <c r="M1040" s="46">
        <f t="shared" si="191"/>
        <v>0.83563219410044354</v>
      </c>
      <c r="O1040" s="44"/>
      <c r="P1040" s="12"/>
      <c r="Q1040" s="12"/>
      <c r="R1040" s="12"/>
      <c r="S1040" s="44"/>
      <c r="T1040" s="12"/>
      <c r="U1040" s="12"/>
    </row>
    <row r="1041" spans="6:21" x14ac:dyDescent="0.2">
      <c r="F1041" s="163">
        <f t="shared" si="188"/>
        <v>49.849999999999305</v>
      </c>
      <c r="G1041" s="46">
        <f t="shared" si="184"/>
        <v>-0.28531695488773129</v>
      </c>
      <c r="H1041" s="46">
        <f t="shared" si="189"/>
        <v>0.89426617886394177</v>
      </c>
      <c r="I1041" s="46">
        <f t="shared" si="190"/>
        <v>0.60894922397621043</v>
      </c>
      <c r="J1041" s="46">
        <f t="shared" si="185"/>
        <v>1.6371236594826487E-2</v>
      </c>
      <c r="K1041" s="46">
        <f t="shared" si="186"/>
        <v>0.62532046057103696</v>
      </c>
      <c r="L1041" s="46">
        <f t="shared" si="187"/>
        <v>-7.9477806605135232E-2</v>
      </c>
      <c r="M1041" s="46">
        <f t="shared" si="191"/>
        <v>0.5458426539659017</v>
      </c>
      <c r="O1041" s="44"/>
      <c r="P1041" s="12"/>
      <c r="Q1041" s="12"/>
      <c r="R1041" s="12"/>
      <c r="S1041" s="44"/>
      <c r="T1041" s="12"/>
      <c r="U1041" s="12"/>
    </row>
    <row r="1042" spans="6:21" x14ac:dyDescent="0.2">
      <c r="F1042" s="163">
        <f t="shared" si="188"/>
        <v>49.899999999999302</v>
      </c>
      <c r="G1042" s="46">
        <f t="shared" si="184"/>
        <v>-0.28531695488936315</v>
      </c>
      <c r="H1042" s="46">
        <f t="shared" si="189"/>
        <v>0.47920357803818264</v>
      </c>
      <c r="I1042" s="46">
        <f t="shared" si="190"/>
        <v>0.19388662314881949</v>
      </c>
      <c r="J1042" s="46">
        <f t="shared" si="185"/>
        <v>4.6131291489754228E-2</v>
      </c>
      <c r="K1042" s="46">
        <f t="shared" si="186"/>
        <v>0.24001791463857372</v>
      </c>
      <c r="L1042" s="46">
        <f t="shared" si="187"/>
        <v>-0.16876014008701076</v>
      </c>
      <c r="M1042" s="46">
        <f t="shared" si="191"/>
        <v>7.1257774551562958E-2</v>
      </c>
      <c r="O1042" s="44"/>
      <c r="P1042" s="12"/>
      <c r="Q1042" s="12"/>
      <c r="R1042" s="12"/>
      <c r="S1042" s="44"/>
      <c r="T1042" s="12"/>
      <c r="U1042" s="12"/>
    </row>
    <row r="1043" spans="6:21" x14ac:dyDescent="0.2">
      <c r="F1043" s="163">
        <f t="shared" si="188"/>
        <v>49.949999999999299</v>
      </c>
      <c r="G1043" s="46">
        <f t="shared" si="184"/>
        <v>-0.17633557568988714</v>
      </c>
      <c r="H1043" s="46">
        <f t="shared" si="189"/>
        <v>-0.10708887714345643</v>
      </c>
      <c r="I1043" s="46">
        <f t="shared" si="190"/>
        <v>-0.28342445283334355</v>
      </c>
      <c r="J1043" s="46">
        <f t="shared" si="185"/>
        <v>7.1351070525516133E-2</v>
      </c>
      <c r="K1043" s="46">
        <f t="shared" si="186"/>
        <v>-0.21207338230782741</v>
      </c>
      <c r="L1043" s="46">
        <f t="shared" si="187"/>
        <v>-0.19991481918615972</v>
      </c>
      <c r="M1043" s="46">
        <f t="shared" si="191"/>
        <v>-0.41198820149398713</v>
      </c>
      <c r="O1043" s="44"/>
      <c r="P1043" s="12"/>
      <c r="Q1043" s="12"/>
      <c r="R1043" s="12"/>
      <c r="S1043" s="44"/>
      <c r="T1043" s="12"/>
      <c r="U1043" s="12"/>
    </row>
    <row r="1044" spans="6:21" x14ac:dyDescent="0.2">
      <c r="F1044" s="163">
        <f t="shared" si="188"/>
        <v>49.999999999999297</v>
      </c>
      <c r="G1044" s="46">
        <f t="shared" si="184"/>
        <v>-2.6590963805861455E-12</v>
      </c>
      <c r="H1044" s="46">
        <f t="shared" si="189"/>
        <v>-0.65511614884820346</v>
      </c>
      <c r="I1044" s="46">
        <f t="shared" si="190"/>
        <v>-0.65511614885086256</v>
      </c>
      <c r="J1044" s="46">
        <f t="shared" si="185"/>
        <v>8.9548424379347236E-2</v>
      </c>
      <c r="K1044" s="46">
        <f t="shared" si="186"/>
        <v>-0.56556772447151538</v>
      </c>
      <c r="L1044" s="46">
        <f t="shared" si="187"/>
        <v>-0.16221094252891435</v>
      </c>
      <c r="M1044" s="46">
        <f t="shared" si="191"/>
        <v>-0.72777866700042959</v>
      </c>
      <c r="O1044" s="44"/>
      <c r="P1044" s="12"/>
      <c r="Q1044" s="12"/>
      <c r="R1044" s="12"/>
      <c r="S1044" s="44"/>
      <c r="T1044" s="12"/>
      <c r="U1044" s="12"/>
    </row>
    <row r="1045" spans="6:21" x14ac:dyDescent="0.2">
      <c r="F1045" s="163">
        <f t="shared" si="188"/>
        <v>50.049999999999294</v>
      </c>
      <c r="G1045" s="46">
        <f t="shared" si="184"/>
        <v>0.17633557568558464</v>
      </c>
      <c r="H1045" s="46">
        <f t="shared" si="189"/>
        <v>-0.96905618102790525</v>
      </c>
      <c r="I1045" s="46">
        <f t="shared" si="190"/>
        <v>-0.79272060534232058</v>
      </c>
      <c r="J1045" s="46">
        <f t="shared" si="185"/>
        <v>9.8932356013551381E-2</v>
      </c>
      <c r="K1045" s="46">
        <f t="shared" si="186"/>
        <v>-0.69378824932876926</v>
      </c>
      <c r="L1045" s="46">
        <f t="shared" si="187"/>
        <v>-6.8635213670339909E-2</v>
      </c>
      <c r="M1045" s="46">
        <f t="shared" si="191"/>
        <v>-0.76242346299910912</v>
      </c>
      <c r="O1045" s="44"/>
      <c r="P1045" s="12"/>
      <c r="Q1045" s="12"/>
      <c r="R1045" s="12"/>
      <c r="S1045" s="44"/>
      <c r="T1045" s="12"/>
      <c r="U1045" s="12"/>
    </row>
    <row r="1046" spans="6:21" x14ac:dyDescent="0.2">
      <c r="F1046" s="163">
        <f t="shared" si="188"/>
        <v>50.099999999999291</v>
      </c>
      <c r="G1046" s="46">
        <f t="shared" si="184"/>
        <v>0.28531695488771974</v>
      </c>
      <c r="H1046" s="46">
        <f t="shared" si="189"/>
        <v>-0.93673137641429205</v>
      </c>
      <c r="I1046" s="46">
        <f t="shared" si="190"/>
        <v>-0.65141442152657225</v>
      </c>
      <c r="J1046" s="46">
        <f t="shared" si="185"/>
        <v>9.8579291929816654E-2</v>
      </c>
      <c r="K1046" s="46">
        <f t="shared" si="186"/>
        <v>-0.55283512959675563</v>
      </c>
      <c r="L1046" s="46">
        <f t="shared" si="187"/>
        <v>4.8581192285664695E-2</v>
      </c>
      <c r="M1046" s="46">
        <f t="shared" si="191"/>
        <v>-0.50425393731109092</v>
      </c>
      <c r="O1046" s="44"/>
      <c r="P1046" s="12"/>
      <c r="Q1046" s="12"/>
      <c r="R1046" s="12"/>
      <c r="S1046" s="44"/>
      <c r="T1046" s="12"/>
      <c r="U1046" s="12"/>
    </row>
    <row r="1047" spans="6:21" x14ac:dyDescent="0.2">
      <c r="F1047" s="163">
        <f t="shared" si="188"/>
        <v>50.149999999999288</v>
      </c>
      <c r="G1047" s="46">
        <f t="shared" si="184"/>
        <v>0.2853169548893747</v>
      </c>
      <c r="H1047" s="46">
        <f t="shared" si="189"/>
        <v>-0.56969209030473811</v>
      </c>
      <c r="I1047" s="46">
        <f t="shared" si="190"/>
        <v>-0.28437513541536341</v>
      </c>
      <c r="J1047" s="46">
        <f t="shared" si="185"/>
        <v>8.8523980956635634E-2</v>
      </c>
      <c r="K1047" s="46">
        <f t="shared" si="186"/>
        <v>-0.19585115445872778</v>
      </c>
      <c r="L1047" s="46">
        <f t="shared" si="187"/>
        <v>0.14906431778085716</v>
      </c>
      <c r="M1047" s="46">
        <f t="shared" si="191"/>
        <v>-4.6786836677870619E-2</v>
      </c>
      <c r="O1047" s="44"/>
      <c r="P1047" s="12"/>
      <c r="Q1047" s="12"/>
      <c r="R1047" s="12"/>
      <c r="S1047" s="44"/>
      <c r="T1047" s="12"/>
      <c r="U1047" s="12"/>
    </row>
    <row r="1048" spans="6:21" x14ac:dyDescent="0.2">
      <c r="F1048" s="163">
        <f t="shared" si="188"/>
        <v>50.199999999999285</v>
      </c>
      <c r="G1048" s="46">
        <f t="shared" si="184"/>
        <v>0.17633557568991737</v>
      </c>
      <c r="H1048" s="46">
        <f t="shared" si="189"/>
        <v>9.1056244318753633E-4</v>
      </c>
      <c r="I1048" s="46">
        <f t="shared" si="190"/>
        <v>0.17724613813310491</v>
      </c>
      <c r="J1048" s="46">
        <f t="shared" si="185"/>
        <v>6.975607424388082E-2</v>
      </c>
      <c r="K1048" s="46">
        <f t="shared" si="186"/>
        <v>0.24700221237698572</v>
      </c>
      <c r="L1048" s="46">
        <f t="shared" si="187"/>
        <v>0.19820380762668877</v>
      </c>
      <c r="M1048" s="46">
        <f t="shared" si="191"/>
        <v>0.44520602000367449</v>
      </c>
      <c r="O1048" s="44"/>
      <c r="P1048" s="12"/>
      <c r="Q1048" s="12"/>
      <c r="R1048" s="12"/>
      <c r="S1048" s="44"/>
      <c r="T1048" s="12"/>
      <c r="U1048" s="12"/>
    </row>
    <row r="1049" spans="6:21" x14ac:dyDescent="0.2">
      <c r="F1049" s="163">
        <f t="shared" si="188"/>
        <v>50.249999999999282</v>
      </c>
      <c r="G1049" s="46">
        <f t="shared" si="184"/>
        <v>2.6964366286671981E-12</v>
      </c>
      <c r="H1049" s="46">
        <f t="shared" si="189"/>
        <v>0.57118785143835782</v>
      </c>
      <c r="I1049" s="46">
        <f t="shared" si="190"/>
        <v>0.57118785144105422</v>
      </c>
      <c r="J1049" s="46">
        <f t="shared" si="185"/>
        <v>4.4122723064000835E-2</v>
      </c>
      <c r="K1049" s="46">
        <f t="shared" si="186"/>
        <v>0.61531057450505511</v>
      </c>
      <c r="L1049" s="46">
        <f t="shared" si="187"/>
        <v>0.17907408164273719</v>
      </c>
      <c r="M1049" s="46">
        <f t="shared" si="191"/>
        <v>0.7943846561477923</v>
      </c>
      <c r="O1049" s="44"/>
      <c r="P1049" s="12"/>
      <c r="Q1049" s="12"/>
      <c r="R1049" s="12"/>
      <c r="S1049" s="44"/>
      <c r="T1049" s="12"/>
      <c r="U1049" s="12"/>
    </row>
    <row r="1050" spans="6:21" x14ac:dyDescent="0.2">
      <c r="F1050" s="163">
        <f t="shared" si="188"/>
        <v>50.29999999999928</v>
      </c>
      <c r="G1050" s="46">
        <f t="shared" si="184"/>
        <v>-0.17633557568552685</v>
      </c>
      <c r="H1050" s="46">
        <f t="shared" si="189"/>
        <v>0.93736730583028027</v>
      </c>
      <c r="I1050" s="46">
        <f t="shared" si="190"/>
        <v>0.76103173014475345</v>
      </c>
      <c r="J1050" s="46">
        <f t="shared" si="185"/>
        <v>1.4146780816349944E-2</v>
      </c>
      <c r="K1050" s="46">
        <f t="shared" si="186"/>
        <v>0.77517851096110335</v>
      </c>
      <c r="L1050" s="46">
        <f t="shared" si="187"/>
        <v>9.8264172641241668E-2</v>
      </c>
      <c r="M1050" s="46">
        <f t="shared" si="191"/>
        <v>0.873442683602345</v>
      </c>
      <c r="O1050" s="44"/>
      <c r="P1050" s="12"/>
      <c r="Q1050" s="12"/>
      <c r="R1050" s="12"/>
      <c r="S1050" s="44"/>
      <c r="T1050" s="12"/>
      <c r="U1050" s="12"/>
    </row>
    <row r="1051" spans="6:21" x14ac:dyDescent="0.2">
      <c r="F1051" s="163">
        <f t="shared" si="188"/>
        <v>50.349999999999277</v>
      </c>
      <c r="G1051" s="46">
        <f t="shared" si="184"/>
        <v>-0.28531695488769765</v>
      </c>
      <c r="H1051" s="46">
        <f t="shared" si="189"/>
        <v>0.96860504732342889</v>
      </c>
      <c r="I1051" s="46">
        <f t="shared" si="190"/>
        <v>0.68328809243573119</v>
      </c>
      <c r="J1051" s="46">
        <f t="shared" si="185"/>
        <v>-1.7221498072031015E-2</v>
      </c>
      <c r="K1051" s="46">
        <f t="shared" si="186"/>
        <v>0.66606659436370019</v>
      </c>
      <c r="L1051" s="46">
        <f t="shared" si="187"/>
        <v>-1.6391796588395971E-2</v>
      </c>
      <c r="M1051" s="46">
        <f t="shared" si="191"/>
        <v>0.64967479777530424</v>
      </c>
      <c r="O1051" s="44"/>
      <c r="P1051" s="12"/>
      <c r="Q1051" s="12"/>
      <c r="R1051" s="12"/>
      <c r="S1051" s="44"/>
      <c r="T1051" s="12"/>
      <c r="U1051" s="12"/>
    </row>
    <row r="1052" spans="6:21" x14ac:dyDescent="0.2">
      <c r="F1052" s="163">
        <f t="shared" si="188"/>
        <v>50.399999999999274</v>
      </c>
      <c r="G1052" s="46">
        <f t="shared" si="184"/>
        <v>-0.28531695488939679</v>
      </c>
      <c r="H1052" s="46">
        <f t="shared" si="189"/>
        <v>0.65373915190175647</v>
      </c>
      <c r="I1052" s="46">
        <f t="shared" si="190"/>
        <v>0.36842219701235968</v>
      </c>
      <c r="J1052" s="46">
        <f t="shared" si="185"/>
        <v>-4.689482437118131E-2</v>
      </c>
      <c r="K1052" s="46">
        <f t="shared" si="186"/>
        <v>0.32152737264117837</v>
      </c>
      <c r="L1052" s="46">
        <f t="shared" si="187"/>
        <v>-0.12540178397476193</v>
      </c>
      <c r="M1052" s="46">
        <f t="shared" si="191"/>
        <v>0.19612558866641644</v>
      </c>
      <c r="O1052" s="44"/>
      <c r="P1052" s="12"/>
      <c r="Q1052" s="12"/>
      <c r="R1052" s="12"/>
      <c r="S1052" s="44"/>
      <c r="T1052" s="12"/>
      <c r="U1052" s="12"/>
    </row>
    <row r="1053" spans="6:21" x14ac:dyDescent="0.2">
      <c r="F1053" s="163">
        <f t="shared" si="188"/>
        <v>50.449999999999271</v>
      </c>
      <c r="G1053" s="46">
        <f t="shared" si="184"/>
        <v>-0.17633557568997515</v>
      </c>
      <c r="H1053" s="46">
        <f t="shared" si="189"/>
        <v>0.10527804789413642</v>
      </c>
      <c r="I1053" s="46">
        <f t="shared" si="190"/>
        <v>-7.1057527795838737E-2</v>
      </c>
      <c r="J1053" s="46">
        <f t="shared" si="185"/>
        <v>-7.1952727339736483E-2</v>
      </c>
      <c r="K1053" s="46">
        <f t="shared" si="186"/>
        <v>-0.14301025513557522</v>
      </c>
      <c r="L1053" s="46">
        <f t="shared" si="187"/>
        <v>-0.19121844647938843</v>
      </c>
      <c r="M1053" s="46">
        <f t="shared" si="191"/>
        <v>-0.33422870161496365</v>
      </c>
      <c r="O1053" s="44"/>
      <c r="P1053" s="12"/>
      <c r="Q1053" s="12"/>
      <c r="R1053" s="12"/>
      <c r="S1053" s="44"/>
      <c r="T1053" s="12"/>
      <c r="U1053" s="12"/>
    </row>
    <row r="1054" spans="6:21" x14ac:dyDescent="0.2">
      <c r="F1054" s="163">
        <f t="shared" si="188"/>
        <v>50.499999999999268</v>
      </c>
      <c r="G1054" s="46">
        <f t="shared" si="184"/>
        <v>-2.7678829280647355E-12</v>
      </c>
      <c r="H1054" s="46">
        <f t="shared" si="189"/>
        <v>-0.48080119093949714</v>
      </c>
      <c r="I1054" s="46">
        <f t="shared" si="190"/>
        <v>-0.48080119094226503</v>
      </c>
      <c r="J1054" s="46">
        <f t="shared" si="185"/>
        <v>-8.9928989617302002E-2</v>
      </c>
      <c r="K1054" s="46">
        <f t="shared" si="186"/>
        <v>-0.57073018055956704</v>
      </c>
      <c r="L1054" s="46">
        <f t="shared" si="187"/>
        <v>-0.19117192729416224</v>
      </c>
      <c r="M1054" s="46">
        <f t="shared" si="191"/>
        <v>-0.76190210785372925</v>
      </c>
      <c r="O1054" s="44"/>
      <c r="P1054" s="12"/>
      <c r="Q1054" s="12"/>
      <c r="R1054" s="12"/>
      <c r="S1054" s="44"/>
      <c r="T1054" s="12"/>
      <c r="U1054" s="12"/>
    </row>
    <row r="1055" spans="6:21" x14ac:dyDescent="0.2">
      <c r="F1055" s="163">
        <f t="shared" si="188"/>
        <v>50.549999999999265</v>
      </c>
      <c r="G1055" s="46">
        <f t="shared" si="184"/>
        <v>0.17633557568549663</v>
      </c>
      <c r="H1055" s="46">
        <f t="shared" si="189"/>
        <v>-0.89507971360199978</v>
      </c>
      <c r="I1055" s="46">
        <f t="shared" si="190"/>
        <v>-0.71874413791650316</v>
      </c>
      <c r="J1055" s="46">
        <f t="shared" si="185"/>
        <v>-9.9054374162790712E-2</v>
      </c>
      <c r="K1055" s="46">
        <f t="shared" si="186"/>
        <v>-0.81779851207929388</v>
      </c>
      <c r="L1055" s="46">
        <f t="shared" si="187"/>
        <v>-0.12527824946291116</v>
      </c>
      <c r="M1055" s="46">
        <f t="shared" si="191"/>
        <v>-0.9430767615422051</v>
      </c>
      <c r="O1055" s="44"/>
      <c r="P1055" s="12"/>
      <c r="Q1055" s="12"/>
      <c r="R1055" s="12"/>
      <c r="S1055" s="44"/>
      <c r="T1055" s="12"/>
      <c r="U1055" s="12"/>
    </row>
    <row r="1056" spans="6:21" x14ac:dyDescent="0.2">
      <c r="F1056" s="163">
        <f t="shared" si="188"/>
        <v>50.599999999999262</v>
      </c>
      <c r="G1056" s="46">
        <f t="shared" si="184"/>
        <v>0.28531695488768616</v>
      </c>
      <c r="H1056" s="46">
        <f t="shared" si="189"/>
        <v>-0.98952679922793108</v>
      </c>
      <c r="I1056" s="46">
        <f t="shared" si="190"/>
        <v>-0.70420984434024492</v>
      </c>
      <c r="J1056" s="46">
        <f t="shared" si="185"/>
        <v>-9.8430753873763002E-2</v>
      </c>
      <c r="K1056" s="46">
        <f t="shared" si="186"/>
        <v>-0.80264059821400791</v>
      </c>
      <c r="L1056" s="46">
        <f t="shared" si="187"/>
        <v>-1.6233796912591258E-2</v>
      </c>
      <c r="M1056" s="46">
        <f t="shared" si="191"/>
        <v>-0.81887439512659921</v>
      </c>
      <c r="O1056" s="44"/>
      <c r="P1056" s="12"/>
      <c r="Q1056" s="12"/>
      <c r="R1056" s="12"/>
      <c r="S1056" s="44"/>
      <c r="T1056" s="12"/>
      <c r="U1056" s="12"/>
    </row>
    <row r="1057" spans="6:21" x14ac:dyDescent="0.2">
      <c r="F1057" s="163">
        <f t="shared" si="188"/>
        <v>50.64999999999926</v>
      </c>
      <c r="G1057" s="46">
        <f t="shared" si="184"/>
        <v>0.28531695488940828</v>
      </c>
      <c r="H1057" s="46">
        <f t="shared" si="189"/>
        <v>-0.73039445123029778</v>
      </c>
      <c r="I1057" s="46">
        <f t="shared" si="190"/>
        <v>-0.4450774963408895</v>
      </c>
      <c r="J1057" s="46">
        <f t="shared" si="185"/>
        <v>-8.8119505920727745E-2</v>
      </c>
      <c r="K1057" s="46">
        <f t="shared" si="186"/>
        <v>-0.53319700226161726</v>
      </c>
      <c r="L1057" s="46">
        <f t="shared" si="187"/>
        <v>9.8402216155324518E-2</v>
      </c>
      <c r="M1057" s="46">
        <f t="shared" si="191"/>
        <v>-0.43479478610629274</v>
      </c>
      <c r="O1057" s="44"/>
      <c r="P1057" s="12"/>
      <c r="Q1057" s="12"/>
      <c r="R1057" s="12"/>
      <c r="S1057" s="44"/>
      <c r="T1057" s="12"/>
      <c r="U1057" s="12"/>
    </row>
    <row r="1058" spans="6:21" x14ac:dyDescent="0.2">
      <c r="F1058" s="163">
        <f t="shared" si="188"/>
        <v>50.699999999999257</v>
      </c>
      <c r="G1058" s="46">
        <f t="shared" si="184"/>
        <v>0.17633557569000535</v>
      </c>
      <c r="H1058" s="46">
        <f t="shared" si="189"/>
        <v>-0.21027629002454404</v>
      </c>
      <c r="I1058" s="46">
        <f t="shared" si="190"/>
        <v>-3.3940714334538685E-2</v>
      </c>
      <c r="J1058" s="46">
        <f t="shared" si="185"/>
        <v>-6.9135470960587517E-2</v>
      </c>
      <c r="K1058" s="46">
        <f t="shared" si="186"/>
        <v>-0.1030761852951262</v>
      </c>
      <c r="L1058" s="46">
        <f t="shared" si="187"/>
        <v>0.1791446213593102</v>
      </c>
      <c r="M1058" s="46">
        <f t="shared" si="191"/>
        <v>7.6068436064183995E-2</v>
      </c>
      <c r="O1058" s="44"/>
      <c r="P1058" s="12"/>
      <c r="Q1058" s="12"/>
      <c r="R1058" s="12"/>
      <c r="S1058" s="44"/>
      <c r="T1058" s="12"/>
      <c r="U1058" s="12"/>
    </row>
    <row r="1059" spans="6:21" x14ac:dyDescent="0.2">
      <c r="F1059" s="163">
        <f t="shared" si="188"/>
        <v>50.749999999999254</v>
      </c>
      <c r="G1059" s="46">
        <f t="shared" si="184"/>
        <v>2.805223176145788E-12</v>
      </c>
      <c r="H1059" s="46">
        <f t="shared" si="189"/>
        <v>0.38497816015219738</v>
      </c>
      <c r="I1059" s="46">
        <f t="shared" si="190"/>
        <v>0.38497816015500258</v>
      </c>
      <c r="J1059" s="46">
        <f t="shared" si="185"/>
        <v>-4.3347071767890384E-2</v>
      </c>
      <c r="K1059" s="46">
        <f t="shared" si="186"/>
        <v>0.3416310883871122</v>
      </c>
      <c r="L1059" s="46">
        <f t="shared" si="187"/>
        <v>0.19818254688267084</v>
      </c>
      <c r="M1059" s="46">
        <f t="shared" si="191"/>
        <v>0.53981363526978299</v>
      </c>
      <c r="O1059" s="44"/>
      <c r="P1059" s="12"/>
      <c r="Q1059" s="12"/>
      <c r="R1059" s="12"/>
      <c r="S1059" s="44"/>
      <c r="T1059" s="12"/>
      <c r="U1059" s="12"/>
    </row>
    <row r="1060" spans="6:21" x14ac:dyDescent="0.2">
      <c r="F1060" s="163">
        <f t="shared" si="188"/>
        <v>50.799999999999251</v>
      </c>
      <c r="G1060" s="46">
        <f t="shared" si="184"/>
        <v>-0.17633557568543881</v>
      </c>
      <c r="H1060" s="46">
        <f t="shared" si="189"/>
        <v>0.84267154585829218</v>
      </c>
      <c r="I1060" s="46">
        <f t="shared" si="190"/>
        <v>0.6663359701728534</v>
      </c>
      <c r="J1060" s="46">
        <f t="shared" si="185"/>
        <v>-1.3292421682195982E-2</v>
      </c>
      <c r="K1060" s="46">
        <f t="shared" si="186"/>
        <v>0.65304354849065738</v>
      </c>
      <c r="L1060" s="46">
        <f t="shared" si="187"/>
        <v>0.14895857961579756</v>
      </c>
      <c r="M1060" s="46">
        <f t="shared" si="191"/>
        <v>0.80200212810645499</v>
      </c>
      <c r="O1060" s="44"/>
      <c r="P1060" s="12"/>
      <c r="Q1060" s="12"/>
      <c r="R1060" s="12"/>
      <c r="S1060" s="44"/>
      <c r="T1060" s="12"/>
      <c r="U1060" s="12"/>
    </row>
    <row r="1061" spans="6:21" x14ac:dyDescent="0.2">
      <c r="F1061" s="163">
        <f t="shared" si="188"/>
        <v>50.849999999999248</v>
      </c>
      <c r="G1061" s="46">
        <f t="shared" si="184"/>
        <v>-0.28531695488766406</v>
      </c>
      <c r="H1061" s="46">
        <f t="shared" si="189"/>
        <v>0.99926007200153211</v>
      </c>
      <c r="I1061" s="46">
        <f t="shared" si="190"/>
        <v>0.71394311711386804</v>
      </c>
      <c r="J1061" s="46">
        <f t="shared" si="185"/>
        <v>1.8070478385767638E-2</v>
      </c>
      <c r="K1061" s="46">
        <f t="shared" si="186"/>
        <v>0.73201359549963563</v>
      </c>
      <c r="L1061" s="46">
        <f t="shared" si="187"/>
        <v>4.8427397097830914E-2</v>
      </c>
      <c r="M1061" s="46">
        <f t="shared" si="191"/>
        <v>0.78044099259746658</v>
      </c>
      <c r="O1061" s="44"/>
      <c r="P1061" s="12"/>
      <c r="Q1061" s="12"/>
      <c r="R1061" s="12"/>
      <c r="S1061" s="44"/>
      <c r="T1061" s="12"/>
      <c r="U1061" s="12"/>
    </row>
    <row r="1062" spans="6:21" x14ac:dyDescent="0.2">
      <c r="F1062" s="163">
        <f t="shared" si="188"/>
        <v>50.899999999999245</v>
      </c>
      <c r="G1062" s="46">
        <f t="shared" si="184"/>
        <v>-0.28531695488943037</v>
      </c>
      <c r="H1062" s="46">
        <f t="shared" si="189"/>
        <v>0.79879125459773515</v>
      </c>
      <c r="I1062" s="46">
        <f t="shared" si="190"/>
        <v>0.51347429970830483</v>
      </c>
      <c r="J1062" s="46">
        <f t="shared" si="185"/>
        <v>4.7654868593527126E-2</v>
      </c>
      <c r="K1062" s="46">
        <f t="shared" si="186"/>
        <v>0.5611291683018319</v>
      </c>
      <c r="L1062" s="46">
        <f t="shared" si="187"/>
        <v>-6.8784092746913286E-2</v>
      </c>
      <c r="M1062" s="46">
        <f t="shared" si="191"/>
        <v>0.49234507555491869</v>
      </c>
      <c r="O1062" s="44"/>
      <c r="P1062" s="12"/>
      <c r="Q1062" s="12"/>
      <c r="R1062" s="12"/>
      <c r="S1062" s="44"/>
      <c r="T1062" s="12"/>
      <c r="U1062" s="12"/>
    </row>
    <row r="1063" spans="6:21" x14ac:dyDescent="0.2">
      <c r="F1063" s="163">
        <f t="shared" si="188"/>
        <v>50.949999999999243</v>
      </c>
      <c r="G1063" s="46">
        <f t="shared" si="184"/>
        <v>-0.17633557569006317</v>
      </c>
      <c r="H1063" s="46">
        <f t="shared" si="189"/>
        <v>0.31289695947627566</v>
      </c>
      <c r="I1063" s="46">
        <f t="shared" si="190"/>
        <v>0.13656138378621249</v>
      </c>
      <c r="J1063" s="46">
        <f t="shared" si="185"/>
        <v>7.2549031355671603E-2</v>
      </c>
      <c r="K1063" s="46">
        <f t="shared" si="186"/>
        <v>0.20911041514188411</v>
      </c>
      <c r="L1063" s="46">
        <f t="shared" si="187"/>
        <v>-0.16230362566294051</v>
      </c>
      <c r="M1063" s="46">
        <f t="shared" si="191"/>
        <v>4.6806789478943581E-2</v>
      </c>
      <c r="O1063" s="44"/>
      <c r="P1063" s="12"/>
      <c r="Q1063" s="12"/>
      <c r="R1063" s="12"/>
      <c r="S1063" s="44"/>
      <c r="T1063" s="12"/>
      <c r="U1063" s="12"/>
    </row>
    <row r="1064" spans="6:21" x14ac:dyDescent="0.2">
      <c r="F1064" s="163">
        <f t="shared" si="188"/>
        <v>50.99999999999924</v>
      </c>
      <c r="G1064" s="46">
        <f t="shared" si="184"/>
        <v>-2.8766694755433254E-12</v>
      </c>
      <c r="H1064" s="46">
        <f t="shared" si="189"/>
        <v>-0.28480222036438657</v>
      </c>
      <c r="I1064" s="46">
        <f t="shared" si="190"/>
        <v>-0.28480222036726321</v>
      </c>
      <c r="J1064" s="46">
        <f t="shared" si="185"/>
        <v>9.0302864744137498E-2</v>
      </c>
      <c r="K1064" s="46">
        <f t="shared" si="186"/>
        <v>-0.1944993556231257</v>
      </c>
      <c r="L1064" s="46">
        <f t="shared" si="187"/>
        <v>-0.199919382647432</v>
      </c>
      <c r="M1064" s="46">
        <f t="shared" si="191"/>
        <v>-0.39441873827055773</v>
      </c>
      <c r="O1064" s="44"/>
      <c r="P1064" s="12"/>
      <c r="Q1064" s="12"/>
      <c r="R1064" s="12"/>
      <c r="S1064" s="44"/>
      <c r="T1064" s="12"/>
      <c r="U1064" s="12"/>
    </row>
    <row r="1065" spans="6:21" x14ac:dyDescent="0.2">
      <c r="F1065" s="163">
        <f t="shared" si="188"/>
        <v>51.049999999999237</v>
      </c>
      <c r="G1065" s="46">
        <f t="shared" si="184"/>
        <v>0.17633557568540861</v>
      </c>
      <c r="H1065" s="46">
        <f t="shared" si="189"/>
        <v>-0.78073537643507251</v>
      </c>
      <c r="I1065" s="46">
        <f t="shared" si="190"/>
        <v>-0.60439980074966393</v>
      </c>
      <c r="J1065" s="46">
        <f t="shared" si="185"/>
        <v>9.9169023333765663E-2</v>
      </c>
      <c r="K1065" s="46">
        <f t="shared" si="186"/>
        <v>-0.50523077741589828</v>
      </c>
      <c r="L1065" s="46">
        <f t="shared" si="187"/>
        <v>-0.16867501203931537</v>
      </c>
      <c r="M1065" s="46">
        <f t="shared" si="191"/>
        <v>-0.67390578945521362</v>
      </c>
      <c r="O1065" s="44"/>
      <c r="P1065" s="12"/>
      <c r="Q1065" s="12"/>
      <c r="R1065" s="12"/>
      <c r="S1065" s="44"/>
      <c r="T1065" s="12"/>
      <c r="U1065" s="12"/>
    </row>
    <row r="1066" spans="6:21" x14ac:dyDescent="0.2">
      <c r="F1066" s="163">
        <f t="shared" si="188"/>
        <v>51.099999999999234</v>
      </c>
      <c r="G1066" s="46">
        <f t="shared" si="184"/>
        <v>0.28531695488765252</v>
      </c>
      <c r="H1066" s="46">
        <f t="shared" si="189"/>
        <v>-0.99769481251644665</v>
      </c>
      <c r="I1066" s="46">
        <f t="shared" si="190"/>
        <v>-0.71237785762879413</v>
      </c>
      <c r="J1066" s="46">
        <f t="shared" si="185"/>
        <v>9.8274893232595945E-2</v>
      </c>
      <c r="K1066" s="46">
        <f t="shared" si="186"/>
        <v>-0.61410296439619816</v>
      </c>
      <c r="L1066" s="46">
        <f t="shared" si="187"/>
        <v>-7.9332308508694771E-2</v>
      </c>
      <c r="M1066" s="46">
        <f t="shared" si="191"/>
        <v>-0.69343527290489293</v>
      </c>
      <c r="O1066" s="44"/>
      <c r="P1066" s="12"/>
      <c r="Q1066" s="12"/>
      <c r="R1066" s="12"/>
      <c r="S1066" s="44"/>
      <c r="T1066" s="12"/>
      <c r="U1066" s="12"/>
    </row>
    <row r="1067" spans="6:21" x14ac:dyDescent="0.2">
      <c r="F1067" s="163">
        <f t="shared" si="188"/>
        <v>51.149999999999231</v>
      </c>
      <c r="G1067" s="46">
        <f t="shared" si="184"/>
        <v>0.28531695488944192</v>
      </c>
      <c r="H1067" s="46">
        <f t="shared" si="189"/>
        <v>-0.8581562062871958</v>
      </c>
      <c r="I1067" s="46">
        <f t="shared" si="190"/>
        <v>-0.57283925139775382</v>
      </c>
      <c r="J1067" s="46">
        <f t="shared" si="185"/>
        <v>8.7708475387105092E-2</v>
      </c>
      <c r="K1067" s="46">
        <f t="shared" si="186"/>
        <v>-0.48513077601064875</v>
      </c>
      <c r="L1067" s="46">
        <f t="shared" si="187"/>
        <v>3.7335573870436255E-2</v>
      </c>
      <c r="M1067" s="46">
        <f t="shared" si="191"/>
        <v>-0.44779520214021246</v>
      </c>
      <c r="O1067" s="44"/>
      <c r="P1067" s="12"/>
      <c r="Q1067" s="12"/>
      <c r="R1067" s="12"/>
      <c r="S1067" s="44"/>
      <c r="T1067" s="12"/>
      <c r="U1067" s="12"/>
    </row>
    <row r="1068" spans="6:21" x14ac:dyDescent="0.2">
      <c r="F1068" s="163">
        <f t="shared" si="188"/>
        <v>51.199999999999228</v>
      </c>
      <c r="G1068" s="46">
        <f t="shared" ref="G1068:G1131" si="192">$J$41*SIN($J$40*F1068+$J$42)</f>
        <v>0.17633557569009339</v>
      </c>
      <c r="H1068" s="46">
        <f t="shared" si="189"/>
        <v>-0.41197973475065358</v>
      </c>
      <c r="I1068" s="46">
        <f t="shared" si="190"/>
        <v>-0.23564415906056019</v>
      </c>
      <c r="J1068" s="46">
        <f t="shared" ref="J1068:J1131" si="193">$M$41*SIN($M$40*F1068+$M$42)</f>
        <v>6.8509724463907989E-2</v>
      </c>
      <c r="K1068" s="46">
        <f t="shared" ref="K1068:K1131" si="194">I1068+J1068</f>
        <v>-0.1671344345966522</v>
      </c>
      <c r="L1068" s="46">
        <f t="shared" ref="L1068:L1131" si="195">$P$41*SIN($P$40*F1068+$P$42)</f>
        <v>0.1411436107137522</v>
      </c>
      <c r="M1068" s="46">
        <f t="shared" si="191"/>
        <v>-2.5990823882899999E-2</v>
      </c>
      <c r="O1068" s="44"/>
      <c r="P1068" s="12"/>
      <c r="Q1068" s="12"/>
      <c r="R1068" s="12"/>
      <c r="S1068" s="44"/>
      <c r="T1068" s="12"/>
      <c r="U1068" s="12"/>
    </row>
    <row r="1069" spans="6:21" x14ac:dyDescent="0.2">
      <c r="F1069" s="163">
        <f t="shared" ref="F1069:F1132" si="196">F1068+$G$38</f>
        <v>51.249999999999226</v>
      </c>
      <c r="G1069" s="46">
        <f t="shared" si="192"/>
        <v>2.9140097236243779E-12</v>
      </c>
      <c r="H1069" s="46">
        <f t="shared" ref="H1069:H1132" si="197">$G$41*SIN($G$40*F1069+$G$42)</f>
        <v>0.18140605076413405</v>
      </c>
      <c r="I1069" s="46">
        <f t="shared" ref="I1069:I1132" si="198">G1069+H1069</f>
        <v>0.18140605076704805</v>
      </c>
      <c r="J1069" s="46">
        <f t="shared" si="193"/>
        <v>4.25681957415966E-2</v>
      </c>
      <c r="K1069" s="46">
        <f t="shared" si="194"/>
        <v>0.22397424650864464</v>
      </c>
      <c r="L1069" s="46">
        <f t="shared" si="195"/>
        <v>0.19633621610702895</v>
      </c>
      <c r="M1069" s="46">
        <f t="shared" si="191"/>
        <v>0.42031046261567356</v>
      </c>
      <c r="O1069" s="44"/>
      <c r="P1069" s="12"/>
      <c r="Q1069" s="12"/>
      <c r="R1069" s="12"/>
      <c r="S1069" s="44"/>
      <c r="T1069" s="12"/>
      <c r="U1069" s="12"/>
    </row>
    <row r="1070" spans="6:21" x14ac:dyDescent="0.2">
      <c r="F1070" s="163">
        <f t="shared" si="196"/>
        <v>51.299999999999223</v>
      </c>
      <c r="G1070" s="46">
        <f t="shared" si="192"/>
        <v>-0.17633557568537839</v>
      </c>
      <c r="H1070" s="46">
        <f t="shared" si="197"/>
        <v>0.70997151131642267</v>
      </c>
      <c r="I1070" s="46">
        <f t="shared" si="198"/>
        <v>0.53363593563104428</v>
      </c>
      <c r="J1070" s="46">
        <f t="shared" si="193"/>
        <v>1.2437073681393454E-2</v>
      </c>
      <c r="K1070" s="46">
        <f t="shared" si="194"/>
        <v>0.54607300931243774</v>
      </c>
      <c r="L1070" s="46">
        <f t="shared" si="195"/>
        <v>0.18390287791672311</v>
      </c>
      <c r="M1070" s="46">
        <f t="shared" ref="M1070:M1133" si="199">I1070+L1070+J1070</f>
        <v>0.72997588722916085</v>
      </c>
      <c r="O1070" s="44"/>
      <c r="P1070" s="12"/>
      <c r="Q1070" s="12"/>
      <c r="R1070" s="12"/>
      <c r="S1070" s="44"/>
      <c r="T1070" s="12"/>
      <c r="U1070" s="12"/>
    </row>
    <row r="1071" spans="6:21" x14ac:dyDescent="0.2">
      <c r="F1071" s="163">
        <f t="shared" si="196"/>
        <v>51.34999999999922</v>
      </c>
      <c r="G1071" s="46">
        <f t="shared" si="192"/>
        <v>-0.28531695488763043</v>
      </c>
      <c r="H1071" s="46">
        <f t="shared" si="197"/>
        <v>0.98484871900285997</v>
      </c>
      <c r="I1071" s="46">
        <f t="shared" si="198"/>
        <v>0.69953176411522955</v>
      </c>
      <c r="J1071" s="46">
        <f t="shared" si="193"/>
        <v>-1.8918114377630451E-2</v>
      </c>
      <c r="K1071" s="46">
        <f t="shared" si="194"/>
        <v>0.68061364973759908</v>
      </c>
      <c r="L1071" s="46">
        <f t="shared" si="195"/>
        <v>0.10812612864593066</v>
      </c>
      <c r="M1071" s="46">
        <f t="shared" si="199"/>
        <v>0.78873977838352971</v>
      </c>
      <c r="O1071" s="44"/>
      <c r="P1071" s="12"/>
      <c r="Q1071" s="12"/>
      <c r="R1071" s="12"/>
      <c r="S1071" s="44"/>
      <c r="T1071" s="12"/>
      <c r="U1071" s="12"/>
    </row>
    <row r="1072" spans="6:21" x14ac:dyDescent="0.2">
      <c r="F1072" s="163">
        <f t="shared" si="196"/>
        <v>51.399999999999217</v>
      </c>
      <c r="G1072" s="46">
        <f t="shared" si="192"/>
        <v>-0.28531695488946401</v>
      </c>
      <c r="H1072" s="46">
        <f t="shared" si="197"/>
        <v>0.9078180728124825</v>
      </c>
      <c r="I1072" s="46">
        <f t="shared" si="198"/>
        <v>0.62250111792301843</v>
      </c>
      <c r="J1072" s="46">
        <f t="shared" si="193"/>
        <v>-4.8411367614630767E-2</v>
      </c>
      <c r="K1072" s="46">
        <f t="shared" si="194"/>
        <v>0.57408975030838771</v>
      </c>
      <c r="L1072" s="46">
        <f t="shared" si="195"/>
        <v>-4.8935278210526963E-3</v>
      </c>
      <c r="M1072" s="46">
        <f t="shared" si="199"/>
        <v>0.56919622248733504</v>
      </c>
      <c r="O1072" s="44"/>
      <c r="P1072" s="12"/>
      <c r="Q1072" s="12"/>
      <c r="R1072" s="12"/>
      <c r="S1072" s="44"/>
      <c r="T1072" s="12"/>
      <c r="U1072" s="12"/>
    </row>
    <row r="1073" spans="6:21" x14ac:dyDescent="0.2">
      <c r="F1073" s="163">
        <f t="shared" si="196"/>
        <v>51.449999999999214</v>
      </c>
      <c r="G1073" s="46">
        <f t="shared" si="192"/>
        <v>-0.17633557569015118</v>
      </c>
      <c r="H1073" s="46">
        <f t="shared" si="197"/>
        <v>0.50640429695985767</v>
      </c>
      <c r="I1073" s="46">
        <f t="shared" si="198"/>
        <v>0.33006872126970649</v>
      </c>
      <c r="J1073" s="46">
        <f t="shared" si="193"/>
        <v>-7.3139938212326935E-2</v>
      </c>
      <c r="K1073" s="46">
        <f t="shared" si="194"/>
        <v>0.25692878305737954</v>
      </c>
      <c r="L1073" s="46">
        <f t="shared" si="195"/>
        <v>-0.11622766012485997</v>
      </c>
      <c r="M1073" s="46">
        <f t="shared" si="199"/>
        <v>0.14070112293251957</v>
      </c>
      <c r="O1073" s="44"/>
      <c r="P1073" s="12"/>
      <c r="Q1073" s="12"/>
      <c r="R1073" s="12"/>
      <c r="S1073" s="44"/>
      <c r="T1073" s="12"/>
      <c r="U1073" s="12"/>
    </row>
    <row r="1074" spans="6:21" x14ac:dyDescent="0.2">
      <c r="F1074" s="163">
        <f t="shared" si="196"/>
        <v>51.499999999999211</v>
      </c>
      <c r="G1074" s="46">
        <f t="shared" si="192"/>
        <v>-2.9854560230219149E-12</v>
      </c>
      <c r="H1074" s="46">
        <f t="shared" si="197"/>
        <v>-7.5958741351623171E-2</v>
      </c>
      <c r="I1074" s="46">
        <f t="shared" si="198"/>
        <v>-7.595874135460863E-2</v>
      </c>
      <c r="J1074" s="46">
        <f t="shared" si="193"/>
        <v>-9.0670021946067381E-2</v>
      </c>
      <c r="K1074" s="46">
        <f t="shared" si="194"/>
        <v>-0.166628763300676</v>
      </c>
      <c r="L1074" s="46">
        <f t="shared" si="195"/>
        <v>-0.1875283979673476</v>
      </c>
      <c r="M1074" s="46">
        <f t="shared" si="199"/>
        <v>-0.3541571612680236</v>
      </c>
      <c r="O1074" s="44"/>
      <c r="P1074" s="12"/>
      <c r="Q1074" s="12"/>
      <c r="R1074" s="12"/>
      <c r="S1074" s="44"/>
      <c r="T1074" s="12"/>
      <c r="U1074" s="12"/>
    </row>
    <row r="1075" spans="6:21" x14ac:dyDescent="0.2">
      <c r="F1075" s="163">
        <f t="shared" si="196"/>
        <v>51.549999999999208</v>
      </c>
      <c r="G1075" s="46">
        <f t="shared" si="192"/>
        <v>0.1763355756853206</v>
      </c>
      <c r="H1075" s="46">
        <f t="shared" si="197"/>
        <v>-0.63118007034627177</v>
      </c>
      <c r="I1075" s="46">
        <f t="shared" si="198"/>
        <v>-0.45484449466095117</v>
      </c>
      <c r="J1075" s="46">
        <f t="shared" si="193"/>
        <v>-9.9276294997351688E-2</v>
      </c>
      <c r="K1075" s="46">
        <f t="shared" si="194"/>
        <v>-0.55412078965830291</v>
      </c>
      <c r="L1075" s="46">
        <f t="shared" si="195"/>
        <v>-0.19423695249941511</v>
      </c>
      <c r="M1075" s="46">
        <f t="shared" si="199"/>
        <v>-0.748357742157718</v>
      </c>
      <c r="O1075" s="44"/>
      <c r="P1075" s="12"/>
      <c r="Q1075" s="12"/>
      <c r="R1075" s="12"/>
      <c r="S1075" s="44"/>
      <c r="T1075" s="12"/>
      <c r="U1075" s="12"/>
    </row>
    <row r="1076" spans="6:21" x14ac:dyDescent="0.2">
      <c r="F1076" s="163">
        <f t="shared" si="196"/>
        <v>51.599999999999206</v>
      </c>
      <c r="G1076" s="46">
        <f t="shared" si="192"/>
        <v>0.28531695488761888</v>
      </c>
      <c r="H1076" s="46">
        <f t="shared" si="197"/>
        <v>-0.96086704093691933</v>
      </c>
      <c r="I1076" s="46">
        <f t="shared" si="198"/>
        <v>-0.67555008604930045</v>
      </c>
      <c r="J1076" s="46">
        <f t="shared" si="193"/>
        <v>-9.8111721601295332E-2</v>
      </c>
      <c r="K1076" s="46">
        <f t="shared" si="194"/>
        <v>-0.77366180765059578</v>
      </c>
      <c r="L1076" s="46">
        <f t="shared" si="195"/>
        <v>-0.134042632706901</v>
      </c>
      <c r="M1076" s="46">
        <f t="shared" si="199"/>
        <v>-0.90770444035749676</v>
      </c>
      <c r="O1076" s="44"/>
      <c r="P1076" s="12"/>
      <c r="Q1076" s="12"/>
      <c r="R1076" s="12"/>
      <c r="S1076" s="44"/>
      <c r="T1076" s="12"/>
      <c r="U1076" s="12"/>
    </row>
    <row r="1077" spans="6:21" x14ac:dyDescent="0.2">
      <c r="F1077" s="163">
        <f t="shared" si="196"/>
        <v>51.649999999999203</v>
      </c>
      <c r="G1077" s="46">
        <f t="shared" si="192"/>
        <v>0.28531695488947556</v>
      </c>
      <c r="H1077" s="46">
        <f t="shared" si="197"/>
        <v>-0.9472153324871202</v>
      </c>
      <c r="I1077" s="46">
        <f t="shared" si="198"/>
        <v>-0.66189837759764458</v>
      </c>
      <c r="J1077" s="46">
        <f t="shared" si="193"/>
        <v>-8.7290919933665514E-2</v>
      </c>
      <c r="K1077" s="46">
        <f t="shared" si="194"/>
        <v>-0.74918929753131014</v>
      </c>
      <c r="L1077" s="46">
        <f t="shared" si="195"/>
        <v>-2.7678738614909271E-2</v>
      </c>
      <c r="M1077" s="46">
        <f t="shared" si="199"/>
        <v>-0.77686803614621947</v>
      </c>
      <c r="O1077" s="44"/>
      <c r="P1077" s="12"/>
      <c r="Q1077" s="12"/>
      <c r="R1077" s="12"/>
      <c r="S1077" s="44"/>
      <c r="T1077" s="12"/>
      <c r="U1077" s="12"/>
    </row>
    <row r="1078" spans="6:21" x14ac:dyDescent="0.2">
      <c r="F1078" s="163">
        <f t="shared" si="196"/>
        <v>51.6999999999992</v>
      </c>
      <c r="G1078" s="46">
        <f t="shared" si="192"/>
        <v>0.17633557569018138</v>
      </c>
      <c r="H1078" s="46">
        <f t="shared" si="197"/>
        <v>-0.59510299715829784</v>
      </c>
      <c r="I1078" s="46">
        <f t="shared" si="198"/>
        <v>-0.41876742146811646</v>
      </c>
      <c r="J1078" s="46">
        <f t="shared" si="193"/>
        <v>-6.7878881305171002E-2</v>
      </c>
      <c r="K1078" s="46">
        <f t="shared" si="194"/>
        <v>-0.48664630277328746</v>
      </c>
      <c r="L1078" s="46">
        <f t="shared" si="195"/>
        <v>8.8218805728425831E-2</v>
      </c>
      <c r="M1078" s="46">
        <f t="shared" si="199"/>
        <v>-0.39842749704486163</v>
      </c>
      <c r="O1078" s="44"/>
      <c r="P1078" s="12"/>
      <c r="Q1078" s="12"/>
      <c r="R1078" s="12"/>
      <c r="S1078" s="44"/>
      <c r="T1078" s="12"/>
      <c r="U1078" s="12"/>
    </row>
    <row r="1079" spans="6:21" x14ac:dyDescent="0.2">
      <c r="F1079" s="163">
        <f t="shared" si="196"/>
        <v>51.749999999999197</v>
      </c>
      <c r="G1079" s="46">
        <f t="shared" si="192"/>
        <v>3.0227962711029674E-12</v>
      </c>
      <c r="H1079" s="46">
        <f t="shared" si="197"/>
        <v>-3.0347425843299369E-2</v>
      </c>
      <c r="I1079" s="46">
        <f t="shared" si="198"/>
        <v>-3.0347425840276571E-2</v>
      </c>
      <c r="J1079" s="46">
        <f t="shared" si="193"/>
        <v>-4.1786152928254862E-2</v>
      </c>
      <c r="K1079" s="46">
        <f t="shared" si="194"/>
        <v>-7.2133578768531437E-2</v>
      </c>
      <c r="L1079" s="46">
        <f t="shared" si="195"/>
        <v>0.17373031076890827</v>
      </c>
      <c r="M1079" s="46">
        <f t="shared" si="199"/>
        <v>0.10159673200037683</v>
      </c>
      <c r="O1079" s="44"/>
      <c r="P1079" s="12"/>
      <c r="Q1079" s="12"/>
      <c r="R1079" s="12"/>
      <c r="S1079" s="44"/>
      <c r="T1079" s="12"/>
      <c r="U1079" s="12"/>
    </row>
    <row r="1080" spans="6:21" x14ac:dyDescent="0.2">
      <c r="F1080" s="163">
        <f t="shared" si="196"/>
        <v>51.799999999999194</v>
      </c>
      <c r="G1080" s="46">
        <f t="shared" si="192"/>
        <v>-0.1763355756852904</v>
      </c>
      <c r="H1080" s="46">
        <f t="shared" si="197"/>
        <v>0.545251940354335</v>
      </c>
      <c r="I1080" s="46">
        <f t="shared" si="198"/>
        <v>0.36891636466904459</v>
      </c>
      <c r="J1080" s="46">
        <f t="shared" si="193"/>
        <v>-1.1580800446078104E-2</v>
      </c>
      <c r="K1080" s="46">
        <f t="shared" si="194"/>
        <v>0.35733556422296647</v>
      </c>
      <c r="L1080" s="46">
        <f t="shared" si="195"/>
        <v>0.19940223843660537</v>
      </c>
      <c r="M1080" s="46">
        <f t="shared" si="199"/>
        <v>0.55673780265957185</v>
      </c>
      <c r="O1080" s="44"/>
      <c r="P1080" s="12"/>
      <c r="Q1080" s="12"/>
      <c r="R1080" s="12"/>
      <c r="S1080" s="44"/>
      <c r="T1080" s="12"/>
      <c r="U1080" s="12"/>
    </row>
    <row r="1081" spans="6:21" x14ac:dyDescent="0.2">
      <c r="F1081" s="163">
        <f t="shared" si="196"/>
        <v>51.849999999999191</v>
      </c>
      <c r="G1081" s="46">
        <f t="shared" si="192"/>
        <v>-0.28531695488759679</v>
      </c>
      <c r="H1081" s="46">
        <f t="shared" si="197"/>
        <v>0.92602093671951202</v>
      </c>
      <c r="I1081" s="46">
        <f t="shared" si="198"/>
        <v>0.64070398183191524</v>
      </c>
      <c r="J1081" s="46">
        <f t="shared" si="193"/>
        <v>1.976434298920526E-2</v>
      </c>
      <c r="K1081" s="46">
        <f t="shared" si="194"/>
        <v>0.6604683248211205</v>
      </c>
      <c r="L1081" s="46">
        <f t="shared" si="195"/>
        <v>0.15639216339318274</v>
      </c>
      <c r="M1081" s="46">
        <f t="shared" si="199"/>
        <v>0.81686048821430324</v>
      </c>
      <c r="O1081" s="44"/>
      <c r="P1081" s="12"/>
      <c r="Q1081" s="12"/>
      <c r="R1081" s="12"/>
      <c r="S1081" s="44"/>
      <c r="T1081" s="12"/>
      <c r="U1081" s="12"/>
    </row>
    <row r="1082" spans="6:21" x14ac:dyDescent="0.2">
      <c r="F1082" s="163">
        <f t="shared" si="196"/>
        <v>51.899999999999189</v>
      </c>
      <c r="G1082" s="46">
        <f t="shared" si="192"/>
        <v>-0.2853169548894976</v>
      </c>
      <c r="H1082" s="46">
        <f t="shared" si="197"/>
        <v>0.97590252449278048</v>
      </c>
      <c r="I1082" s="46">
        <f t="shared" si="198"/>
        <v>0.69058556960328288</v>
      </c>
      <c r="J1082" s="46">
        <f t="shared" si="193"/>
        <v>4.9164265156055403E-2</v>
      </c>
      <c r="K1082" s="46">
        <f t="shared" si="194"/>
        <v>0.73974983475933831</v>
      </c>
      <c r="L1082" s="46">
        <f t="shared" si="195"/>
        <v>5.9514453390469582E-2</v>
      </c>
      <c r="M1082" s="46">
        <f t="shared" si="199"/>
        <v>0.79926428814980788</v>
      </c>
      <c r="O1082" s="44"/>
      <c r="P1082" s="12"/>
      <c r="Q1082" s="12"/>
      <c r="R1082" s="12"/>
      <c r="S1082" s="44"/>
      <c r="T1082" s="12"/>
      <c r="U1082" s="12"/>
    </row>
    <row r="1083" spans="6:21" x14ac:dyDescent="0.2">
      <c r="F1083" s="163">
        <f t="shared" si="196"/>
        <v>51.949999999999186</v>
      </c>
      <c r="G1083" s="46">
        <f t="shared" si="192"/>
        <v>-0.17633557569023917</v>
      </c>
      <c r="H1083" s="46">
        <f t="shared" si="197"/>
        <v>0.67707292814127296</v>
      </c>
      <c r="I1083" s="46">
        <f t="shared" si="198"/>
        <v>0.50073735245103379</v>
      </c>
      <c r="J1083" s="46">
        <f t="shared" si="193"/>
        <v>7.372540395020459E-2</v>
      </c>
      <c r="K1083" s="46">
        <f t="shared" si="194"/>
        <v>0.57446275640123834</v>
      </c>
      <c r="L1083" s="46">
        <f t="shared" si="195"/>
        <v>-5.7862383809448595E-2</v>
      </c>
      <c r="M1083" s="46">
        <f t="shared" si="199"/>
        <v>0.51660037259178981</v>
      </c>
      <c r="O1083" s="44"/>
      <c r="P1083" s="12"/>
      <c r="Q1083" s="12"/>
      <c r="R1083" s="12"/>
      <c r="S1083" s="44"/>
      <c r="T1083" s="12"/>
      <c r="U1083" s="12"/>
    </row>
    <row r="1084" spans="6:21" x14ac:dyDescent="0.2">
      <c r="F1084" s="163">
        <f t="shared" si="196"/>
        <v>51.999999999999183</v>
      </c>
      <c r="G1084" s="46">
        <f t="shared" si="192"/>
        <v>-3.0942425705005048E-12</v>
      </c>
      <c r="H1084" s="46">
        <f t="shared" si="197"/>
        <v>0.13631045777286016</v>
      </c>
      <c r="I1084" s="46">
        <f t="shared" si="198"/>
        <v>0.13631045776976591</v>
      </c>
      <c r="J1084" s="46">
        <f t="shared" si="193"/>
        <v>9.1030433909063985E-2</v>
      </c>
      <c r="K1084" s="46">
        <f t="shared" si="194"/>
        <v>0.2273408916788299</v>
      </c>
      <c r="L1084" s="46">
        <f t="shared" si="195"/>
        <v>-0.15530913179454489</v>
      </c>
      <c r="M1084" s="46">
        <f t="shared" si="199"/>
        <v>7.2031759884285007E-2</v>
      </c>
      <c r="O1084" s="44"/>
      <c r="P1084" s="12"/>
      <c r="Q1084" s="12"/>
      <c r="R1084" s="12"/>
      <c r="S1084" s="44"/>
      <c r="T1084" s="12"/>
      <c r="U1084" s="12"/>
    </row>
    <row r="1085" spans="6:21" x14ac:dyDescent="0.2">
      <c r="F1085" s="163">
        <f t="shared" si="196"/>
        <v>52.04999999999918</v>
      </c>
      <c r="G1085" s="46">
        <f t="shared" si="192"/>
        <v>0.17633557568523262</v>
      </c>
      <c r="H1085" s="46">
        <f t="shared" si="197"/>
        <v>-0.4531587019887971</v>
      </c>
      <c r="I1085" s="46">
        <f t="shared" si="198"/>
        <v>-0.27682312630356448</v>
      </c>
      <c r="J1085" s="46">
        <f t="shared" si="193"/>
        <v>9.9376181173258096E-2</v>
      </c>
      <c r="K1085" s="46">
        <f t="shared" si="194"/>
        <v>-0.1774469451303064</v>
      </c>
      <c r="L1085" s="46">
        <f t="shared" si="195"/>
        <v>-0.19926128365771323</v>
      </c>
      <c r="M1085" s="46">
        <f t="shared" si="199"/>
        <v>-0.37670822878801963</v>
      </c>
      <c r="O1085" s="44"/>
      <c r="P1085" s="12"/>
      <c r="Q1085" s="12"/>
      <c r="R1085" s="12"/>
      <c r="S1085" s="44"/>
      <c r="T1085" s="12"/>
      <c r="U1085" s="12"/>
    </row>
    <row r="1086" spans="6:21" x14ac:dyDescent="0.2">
      <c r="F1086" s="163">
        <f t="shared" si="196"/>
        <v>52.099999999999177</v>
      </c>
      <c r="G1086" s="46">
        <f t="shared" si="192"/>
        <v>0.28531695488758529</v>
      </c>
      <c r="H1086" s="46">
        <f t="shared" si="197"/>
        <v>-0.88070440771589009</v>
      </c>
      <c r="I1086" s="46">
        <f t="shared" si="198"/>
        <v>-0.59538745282830474</v>
      </c>
      <c r="J1086" s="46">
        <f t="shared" si="193"/>
        <v>9.7941251118733641E-2</v>
      </c>
      <c r="K1086" s="46">
        <f t="shared" si="194"/>
        <v>-0.4974462017095711</v>
      </c>
      <c r="L1086" s="46">
        <f t="shared" si="195"/>
        <v>-0.17457998320007795</v>
      </c>
      <c r="M1086" s="46">
        <f t="shared" si="199"/>
        <v>-0.67202618490964905</v>
      </c>
      <c r="O1086" s="44"/>
      <c r="P1086" s="12"/>
      <c r="Q1086" s="12"/>
      <c r="R1086" s="12"/>
      <c r="S1086" s="44"/>
      <c r="T1086" s="12"/>
      <c r="U1086" s="12"/>
    </row>
    <row r="1087" spans="6:21" x14ac:dyDescent="0.2">
      <c r="F1087" s="163">
        <f t="shared" si="196"/>
        <v>52.149999999999174</v>
      </c>
      <c r="G1087" s="46">
        <f t="shared" si="192"/>
        <v>0.28531695488950914</v>
      </c>
      <c r="H1087" s="46">
        <f t="shared" si="197"/>
        <v>-0.99355528565977203</v>
      </c>
      <c r="I1087" s="46">
        <f t="shared" si="198"/>
        <v>-0.70823833077026288</v>
      </c>
      <c r="J1087" s="46">
        <f t="shared" si="193"/>
        <v>8.6866870623727832E-2</v>
      </c>
      <c r="K1087" s="46">
        <f t="shared" si="194"/>
        <v>-0.62137146014653499</v>
      </c>
      <c r="L1087" s="46">
        <f t="shared" si="195"/>
        <v>-8.9766444641880661E-2</v>
      </c>
      <c r="M1087" s="46">
        <f t="shared" si="199"/>
        <v>-0.71113790478841565</v>
      </c>
      <c r="O1087" s="44"/>
      <c r="P1087" s="12"/>
      <c r="Q1087" s="12"/>
      <c r="R1087" s="12"/>
      <c r="S1087" s="44"/>
      <c r="T1087" s="12"/>
      <c r="U1087" s="12"/>
    </row>
    <row r="1088" spans="6:21" x14ac:dyDescent="0.2">
      <c r="F1088" s="163">
        <f t="shared" si="196"/>
        <v>52.199999999999172</v>
      </c>
      <c r="G1088" s="46">
        <f t="shared" si="192"/>
        <v>0.17633557569026939</v>
      </c>
      <c r="H1088" s="46">
        <f t="shared" si="197"/>
        <v>-0.75138726421522284</v>
      </c>
      <c r="I1088" s="46">
        <f t="shared" si="198"/>
        <v>-0.57505168852495347</v>
      </c>
      <c r="J1088" s="46">
        <f t="shared" si="193"/>
        <v>6.7242988414862773E-2</v>
      </c>
      <c r="K1088" s="46">
        <f t="shared" si="194"/>
        <v>-0.50780870011009072</v>
      </c>
      <c r="L1088" s="46">
        <f t="shared" si="195"/>
        <v>2.5966201157037672E-2</v>
      </c>
      <c r="M1088" s="46">
        <f t="shared" si="199"/>
        <v>-0.48184249895305309</v>
      </c>
      <c r="O1088" s="44"/>
      <c r="P1088" s="12"/>
      <c r="Q1088" s="12"/>
      <c r="R1088" s="12"/>
      <c r="S1088" s="44"/>
      <c r="T1088" s="12"/>
      <c r="U1088" s="12"/>
    </row>
    <row r="1089" spans="6:21" x14ac:dyDescent="0.2">
      <c r="F1089" s="163">
        <f t="shared" si="196"/>
        <v>52.249999999999169</v>
      </c>
      <c r="G1089" s="46">
        <f t="shared" si="192"/>
        <v>3.1315828185815574E-12</v>
      </c>
      <c r="H1089" s="46">
        <f t="shared" si="197"/>
        <v>-0.24073224118525885</v>
      </c>
      <c r="I1089" s="46">
        <f t="shared" si="198"/>
        <v>-0.24073224118212727</v>
      </c>
      <c r="J1089" s="46">
        <f t="shared" si="193"/>
        <v>4.100100150658828E-2</v>
      </c>
      <c r="K1089" s="46">
        <f t="shared" si="194"/>
        <v>-0.19973123967553899</v>
      </c>
      <c r="L1089" s="46">
        <f t="shared" si="195"/>
        <v>0.13275506221087086</v>
      </c>
      <c r="M1089" s="46">
        <f t="shared" si="199"/>
        <v>-6.6976177464668135E-2</v>
      </c>
      <c r="O1089" s="44"/>
      <c r="P1089" s="12"/>
      <c r="Q1089" s="12"/>
      <c r="R1089" s="12"/>
      <c r="S1089" s="44"/>
      <c r="T1089" s="12"/>
      <c r="U1089" s="12"/>
    </row>
    <row r="1090" spans="6:21" x14ac:dyDescent="0.2">
      <c r="F1090" s="163">
        <f t="shared" si="196"/>
        <v>52.299999999999166</v>
      </c>
      <c r="G1090" s="46">
        <f t="shared" si="192"/>
        <v>-0.17633557568520239</v>
      </c>
      <c r="H1090" s="46">
        <f t="shared" si="197"/>
        <v>0.35594164415304175</v>
      </c>
      <c r="I1090" s="46">
        <f t="shared" si="198"/>
        <v>0.17960606846783936</v>
      </c>
      <c r="J1090" s="46">
        <f t="shared" si="193"/>
        <v>1.0723665677216922E-2</v>
      </c>
      <c r="K1090" s="46">
        <f t="shared" si="194"/>
        <v>0.19032973414505627</v>
      </c>
      <c r="L1090" s="46">
        <f t="shared" si="195"/>
        <v>0.19381783907342406</v>
      </c>
      <c r="M1090" s="46">
        <f t="shared" si="199"/>
        <v>0.38414757321848036</v>
      </c>
      <c r="O1090" s="44"/>
      <c r="P1090" s="12"/>
      <c r="Q1090" s="12"/>
      <c r="R1090" s="12"/>
      <c r="S1090" s="44"/>
      <c r="T1090" s="12"/>
      <c r="U1090" s="12"/>
    </row>
    <row r="1091" spans="6:21" x14ac:dyDescent="0.2">
      <c r="F1091" s="163">
        <f t="shared" si="196"/>
        <v>52.349999999999163</v>
      </c>
      <c r="G1091" s="46">
        <f t="shared" si="192"/>
        <v>-0.28531695488757375</v>
      </c>
      <c r="H1091" s="46">
        <f t="shared" si="197"/>
        <v>0.82542984332217761</v>
      </c>
      <c r="I1091" s="46">
        <f t="shared" si="198"/>
        <v>0.54011288843460381</v>
      </c>
      <c r="J1091" s="46">
        <f t="shared" si="193"/>
        <v>-2.0609101266777514E-2</v>
      </c>
      <c r="K1091" s="46">
        <f t="shared" si="194"/>
        <v>0.5195037871678263</v>
      </c>
      <c r="L1091" s="46">
        <f t="shared" si="195"/>
        <v>0.18812210082062958</v>
      </c>
      <c r="M1091" s="46">
        <f t="shared" si="199"/>
        <v>0.70762588798845583</v>
      </c>
      <c r="O1091" s="44"/>
      <c r="P1091" s="12"/>
      <c r="Q1091" s="12"/>
      <c r="R1091" s="12"/>
      <c r="S1091" s="44"/>
      <c r="T1091" s="12"/>
      <c r="U1091" s="12"/>
    </row>
    <row r="1092" spans="6:21" x14ac:dyDescent="0.2">
      <c r="F1092" s="163">
        <f t="shared" si="196"/>
        <v>52.39999999999916</v>
      </c>
      <c r="G1092" s="46">
        <f t="shared" si="192"/>
        <v>-0.28531695488953124</v>
      </c>
      <c r="H1092" s="46">
        <f t="shared" si="197"/>
        <v>0.99997401800849861</v>
      </c>
      <c r="I1092" s="46">
        <f t="shared" si="198"/>
        <v>0.71465706311896737</v>
      </c>
      <c r="J1092" s="46">
        <f t="shared" si="193"/>
        <v>-4.9913505207290113E-2</v>
      </c>
      <c r="K1092" s="46">
        <f t="shared" si="194"/>
        <v>0.66474355791167727</v>
      </c>
      <c r="L1092" s="46">
        <f t="shared" si="195"/>
        <v>0.11762968455716277</v>
      </c>
      <c r="M1092" s="46">
        <f t="shared" si="199"/>
        <v>0.7823732424688401</v>
      </c>
      <c r="O1092" s="44"/>
      <c r="P1092" s="12"/>
      <c r="Q1092" s="12"/>
      <c r="R1092" s="12"/>
      <c r="S1092" s="44"/>
      <c r="T1092" s="12"/>
      <c r="U1092" s="12"/>
    </row>
    <row r="1093" spans="6:21" x14ac:dyDescent="0.2">
      <c r="F1093" s="163">
        <f t="shared" si="196"/>
        <v>52.449999999999157</v>
      </c>
      <c r="G1093" s="46">
        <f t="shared" si="192"/>
        <v>-0.17633557569032721</v>
      </c>
      <c r="H1093" s="46">
        <f t="shared" si="197"/>
        <v>0.81720574072129315</v>
      </c>
      <c r="I1093" s="46">
        <f t="shared" si="198"/>
        <v>0.64087016503096594</v>
      </c>
      <c r="J1093" s="46">
        <f t="shared" si="193"/>
        <v>-7.430538501460475E-2</v>
      </c>
      <c r="K1093" s="46">
        <f t="shared" si="194"/>
        <v>0.56656478001636124</v>
      </c>
      <c r="L1093" s="46">
        <f t="shared" si="195"/>
        <v>6.6209612702105474E-3</v>
      </c>
      <c r="M1093" s="46">
        <f t="shared" si="199"/>
        <v>0.57318574128657174</v>
      </c>
      <c r="O1093" s="44"/>
      <c r="P1093" s="12"/>
      <c r="Q1093" s="12"/>
      <c r="R1093" s="12"/>
      <c r="S1093" s="44"/>
      <c r="T1093" s="12"/>
      <c r="U1093" s="12"/>
    </row>
    <row r="1094" spans="6:21" x14ac:dyDescent="0.2">
      <c r="F1094" s="163">
        <f t="shared" si="196"/>
        <v>52.499999999999154</v>
      </c>
      <c r="G1094" s="46">
        <f t="shared" si="192"/>
        <v>-3.2030291179790948E-12</v>
      </c>
      <c r="H1094" s="46">
        <f t="shared" si="197"/>
        <v>0.34243208956897836</v>
      </c>
      <c r="I1094" s="46">
        <f t="shared" si="198"/>
        <v>0.34243208956577531</v>
      </c>
      <c r="J1094" s="46">
        <f t="shared" si="193"/>
        <v>-9.1384073820909531E-2</v>
      </c>
      <c r="K1094" s="46">
        <f t="shared" si="194"/>
        <v>0.25104801574486579</v>
      </c>
      <c r="L1094" s="46">
        <f t="shared" si="195"/>
        <v>-0.10666828245358584</v>
      </c>
      <c r="M1094" s="46">
        <f t="shared" si="199"/>
        <v>0.14437973329127995</v>
      </c>
      <c r="O1094" s="44"/>
      <c r="P1094" s="12"/>
      <c r="Q1094" s="12"/>
      <c r="R1094" s="12"/>
      <c r="S1094" s="44"/>
      <c r="T1094" s="12"/>
      <c r="U1094" s="12"/>
    </row>
    <row r="1095" spans="6:21" x14ac:dyDescent="0.2">
      <c r="F1095" s="163">
        <f t="shared" si="196"/>
        <v>52.549999999999152</v>
      </c>
      <c r="G1095" s="46">
        <f t="shared" si="192"/>
        <v>0.17633557568514457</v>
      </c>
      <c r="H1095" s="46">
        <f t="shared" si="197"/>
        <v>-0.25469999025741025</v>
      </c>
      <c r="I1095" s="46">
        <f t="shared" si="198"/>
        <v>-7.8364414572265673E-2</v>
      </c>
      <c r="J1095" s="46">
        <f t="shared" si="193"/>
        <v>-9.9468674430627499E-2</v>
      </c>
      <c r="K1095" s="46">
        <f t="shared" si="194"/>
        <v>-0.17783308900289319</v>
      </c>
      <c r="L1095" s="46">
        <f t="shared" si="195"/>
        <v>-0.18321675876118876</v>
      </c>
      <c r="M1095" s="46">
        <f t="shared" si="199"/>
        <v>-0.36104984776408194</v>
      </c>
      <c r="O1095" s="44"/>
      <c r="P1095" s="12"/>
      <c r="Q1095" s="12"/>
      <c r="R1095" s="12"/>
      <c r="S1095" s="44"/>
      <c r="T1095" s="12"/>
      <c r="U1095" s="12"/>
    </row>
    <row r="1096" spans="6:21" x14ac:dyDescent="0.2">
      <c r="F1096" s="163">
        <f t="shared" si="196"/>
        <v>52.599999999999149</v>
      </c>
      <c r="G1096" s="46">
        <f t="shared" si="192"/>
        <v>0.28531695488755165</v>
      </c>
      <c r="H1096" s="46">
        <f t="shared" si="197"/>
        <v>-0.7608222274302251</v>
      </c>
      <c r="I1096" s="46">
        <f t="shared" si="198"/>
        <v>-0.47550527254267344</v>
      </c>
      <c r="J1096" s="46">
        <f t="shared" si="193"/>
        <v>-9.7763494466764342E-2</v>
      </c>
      <c r="K1096" s="46">
        <f t="shared" si="194"/>
        <v>-0.57326876700943774</v>
      </c>
      <c r="L1096" s="46">
        <f t="shared" si="195"/>
        <v>-0.19665815051136737</v>
      </c>
      <c r="M1096" s="46">
        <f t="shared" si="199"/>
        <v>-0.76992691752080511</v>
      </c>
      <c r="O1096" s="44"/>
      <c r="P1096" s="12"/>
      <c r="Q1096" s="12"/>
      <c r="R1096" s="12"/>
      <c r="S1096" s="44"/>
      <c r="T1096" s="12"/>
      <c r="U1096" s="12"/>
    </row>
    <row r="1097" spans="6:21" x14ac:dyDescent="0.2">
      <c r="F1097" s="163">
        <f t="shared" si="196"/>
        <v>52.649999999999146</v>
      </c>
      <c r="G1097" s="46">
        <f t="shared" si="192"/>
        <v>0.28531695488954278</v>
      </c>
      <c r="H1097" s="46">
        <f t="shared" si="197"/>
        <v>-0.99508614558345176</v>
      </c>
      <c r="I1097" s="46">
        <f t="shared" si="198"/>
        <v>-0.70976919069390898</v>
      </c>
      <c r="J1097" s="46">
        <f t="shared" si="193"/>
        <v>-8.6436359003698934E-2</v>
      </c>
      <c r="K1097" s="46">
        <f t="shared" si="194"/>
        <v>-0.79620554969760793</v>
      </c>
      <c r="L1097" s="46">
        <f t="shared" si="195"/>
        <v>-0.14236271176011867</v>
      </c>
      <c r="M1097" s="46">
        <f t="shared" si="199"/>
        <v>-0.93856826145772665</v>
      </c>
      <c r="O1097" s="44"/>
      <c r="P1097" s="12"/>
      <c r="Q1097" s="12"/>
      <c r="R1097" s="12"/>
      <c r="S1097" s="44"/>
      <c r="T1097" s="12"/>
      <c r="U1097" s="12"/>
    </row>
    <row r="1098" spans="6:21" x14ac:dyDescent="0.2">
      <c r="F1098" s="163">
        <f t="shared" si="196"/>
        <v>52.699999999999143</v>
      </c>
      <c r="G1098" s="46">
        <f t="shared" si="192"/>
        <v>0.1763355756903574</v>
      </c>
      <c r="H1098" s="46">
        <f t="shared" si="197"/>
        <v>-0.87378415482294625</v>
      </c>
      <c r="I1098" s="46">
        <f t="shared" si="198"/>
        <v>-0.69744857913258884</v>
      </c>
      <c r="J1098" s="46">
        <f t="shared" si="193"/>
        <v>-6.6602093099122947E-2</v>
      </c>
      <c r="K1098" s="46">
        <f t="shared" si="194"/>
        <v>-0.76405067223171175</v>
      </c>
      <c r="L1098" s="46">
        <f t="shared" si="195"/>
        <v>-3.9031935032062808E-2</v>
      </c>
      <c r="M1098" s="46">
        <f t="shared" si="199"/>
        <v>-0.80308260726377456</v>
      </c>
      <c r="O1098" s="44"/>
      <c r="P1098" s="12"/>
      <c r="Q1098" s="12"/>
      <c r="R1098" s="12"/>
      <c r="S1098" s="44"/>
      <c r="T1098" s="12"/>
      <c r="U1098" s="12"/>
    </row>
    <row r="1099" spans="6:21" x14ac:dyDescent="0.2">
      <c r="F1099" s="163">
        <f t="shared" si="196"/>
        <v>52.74999999999914</v>
      </c>
      <c r="G1099" s="46">
        <f t="shared" si="192"/>
        <v>3.2403693660601473E-12</v>
      </c>
      <c r="H1099" s="46">
        <f t="shared" si="197"/>
        <v>-0.44026009305574076</v>
      </c>
      <c r="I1099" s="46">
        <f t="shared" si="198"/>
        <v>-0.44026009305250041</v>
      </c>
      <c r="J1099" s="46">
        <f t="shared" si="193"/>
        <v>-4.0212799886563941E-2</v>
      </c>
      <c r="K1099" s="46">
        <f t="shared" si="194"/>
        <v>-0.48047289293906437</v>
      </c>
      <c r="L1099" s="46">
        <f t="shared" si="195"/>
        <v>7.7742980983048618E-2</v>
      </c>
      <c r="M1099" s="46">
        <f t="shared" si="199"/>
        <v>-0.40272991195601576</v>
      </c>
      <c r="O1099" s="44"/>
      <c r="P1099" s="12"/>
      <c r="Q1099" s="12"/>
      <c r="R1099" s="12"/>
      <c r="S1099" s="44"/>
      <c r="T1099" s="12"/>
      <c r="U1099" s="12"/>
    </row>
    <row r="1100" spans="6:21" x14ac:dyDescent="0.2">
      <c r="F1100" s="163">
        <f t="shared" si="196"/>
        <v>52.799999999999137</v>
      </c>
      <c r="G1100" s="46">
        <f t="shared" si="192"/>
        <v>-0.17633557568511438</v>
      </c>
      <c r="H1100" s="46">
        <f t="shared" si="197"/>
        <v>0.15057846941126934</v>
      </c>
      <c r="I1100" s="46">
        <f t="shared" si="198"/>
        <v>-2.5757106273845032E-2</v>
      </c>
      <c r="J1100" s="46">
        <f t="shared" si="193"/>
        <v>-9.8657331398522407E-3</v>
      </c>
      <c r="K1100" s="46">
        <f t="shared" si="194"/>
        <v>-3.5622839413697274E-2</v>
      </c>
      <c r="L1100" s="46">
        <f t="shared" si="195"/>
        <v>0.16774014529129622</v>
      </c>
      <c r="M1100" s="46">
        <f t="shared" si="199"/>
        <v>0.13211730587759896</v>
      </c>
      <c r="O1100" s="44"/>
      <c r="P1100" s="12"/>
      <c r="Q1100" s="12"/>
      <c r="R1100" s="12"/>
      <c r="S1100" s="44"/>
      <c r="T1100" s="12"/>
      <c r="U1100" s="12"/>
    </row>
    <row r="1101" spans="6:21" x14ac:dyDescent="0.2">
      <c r="F1101" s="163">
        <f t="shared" si="196"/>
        <v>52.849999999999135</v>
      </c>
      <c r="G1101" s="46">
        <f t="shared" si="192"/>
        <v>-0.28531695488754011</v>
      </c>
      <c r="H1101" s="46">
        <f t="shared" si="197"/>
        <v>0.68761207179850259</v>
      </c>
      <c r="I1101" s="46">
        <f t="shared" si="198"/>
        <v>0.40229511691096248</v>
      </c>
      <c r="J1101" s="46">
        <f t="shared" si="193"/>
        <v>2.1452326366032313E-2</v>
      </c>
      <c r="K1101" s="46">
        <f t="shared" si="194"/>
        <v>0.42374744327699482</v>
      </c>
      <c r="L1101" s="46">
        <f t="shared" si="195"/>
        <v>0.19996098169075185</v>
      </c>
      <c r="M1101" s="46">
        <f t="shared" si="199"/>
        <v>0.6237084249677467</v>
      </c>
      <c r="O1101" s="44"/>
      <c r="P1101" s="12"/>
      <c r="Q1101" s="12"/>
      <c r="R1101" s="12"/>
      <c r="S1101" s="44"/>
      <c r="T1101" s="12"/>
      <c r="U1101" s="12"/>
    </row>
    <row r="1102" spans="6:21" x14ac:dyDescent="0.2">
      <c r="F1102" s="163">
        <f t="shared" si="196"/>
        <v>52.899999999999132</v>
      </c>
      <c r="G1102" s="46">
        <f t="shared" si="192"/>
        <v>-0.28531695488956488</v>
      </c>
      <c r="H1102" s="46">
        <f t="shared" si="197"/>
        <v>0.9789469350622878</v>
      </c>
      <c r="I1102" s="46">
        <f t="shared" si="198"/>
        <v>0.69362998017272293</v>
      </c>
      <c r="J1102" s="46">
        <f t="shared" si="193"/>
        <v>5.0659032029931418E-2</v>
      </c>
      <c r="K1102" s="46">
        <f t="shared" si="194"/>
        <v>0.74428901220265431</v>
      </c>
      <c r="L1102" s="46">
        <f t="shared" si="195"/>
        <v>0.1633073621448764</v>
      </c>
      <c r="M1102" s="46">
        <f t="shared" si="199"/>
        <v>0.90759637434753071</v>
      </c>
      <c r="O1102" s="44"/>
      <c r="P1102" s="12"/>
      <c r="Q1102" s="12"/>
      <c r="R1102" s="12"/>
      <c r="S1102" s="44"/>
      <c r="T1102" s="12"/>
      <c r="U1102" s="12"/>
    </row>
    <row r="1103" spans="6:21" x14ac:dyDescent="0.2">
      <c r="F1103" s="163">
        <f t="shared" si="196"/>
        <v>52.949999999999129</v>
      </c>
      <c r="G1103" s="46">
        <f t="shared" si="192"/>
        <v>-0.17633557569041519</v>
      </c>
      <c r="H1103" s="46">
        <f t="shared" si="197"/>
        <v>0.92048278013179785</v>
      </c>
      <c r="I1103" s="46">
        <f t="shared" si="198"/>
        <v>0.7441472044413826</v>
      </c>
      <c r="J1103" s="46">
        <f t="shared" si="193"/>
        <v>7.4879838258838746E-2</v>
      </c>
      <c r="K1103" s="46">
        <f t="shared" si="194"/>
        <v>0.81902704270022131</v>
      </c>
      <c r="L1103" s="46">
        <f t="shared" si="195"/>
        <v>7.0404240198603474E-2</v>
      </c>
      <c r="M1103" s="46">
        <f t="shared" si="199"/>
        <v>0.88943128289882478</v>
      </c>
      <c r="O1103" s="44"/>
      <c r="P1103" s="12"/>
      <c r="Q1103" s="12"/>
      <c r="R1103" s="12"/>
      <c r="S1103" s="44"/>
      <c r="T1103" s="12"/>
      <c r="U1103" s="12"/>
    </row>
    <row r="1104" spans="6:21" x14ac:dyDescent="0.2">
      <c r="F1104" s="163">
        <f t="shared" si="196"/>
        <v>52.999999999999126</v>
      </c>
      <c r="G1104" s="46">
        <f t="shared" si="192"/>
        <v>-3.3118156654576847E-12</v>
      </c>
      <c r="H1104" s="46">
        <f t="shared" si="197"/>
        <v>0.53311012033502847</v>
      </c>
      <c r="I1104" s="46">
        <f t="shared" si="198"/>
        <v>0.53311012033171667</v>
      </c>
      <c r="J1104" s="46">
        <f t="shared" si="193"/>
        <v>9.1730915373174099E-2</v>
      </c>
      <c r="K1104" s="46">
        <f t="shared" si="194"/>
        <v>0.6248410357048908</v>
      </c>
      <c r="L1104" s="46">
        <f t="shared" si="195"/>
        <v>-4.6748881417204319E-2</v>
      </c>
      <c r="M1104" s="46">
        <f t="shared" si="199"/>
        <v>0.57809215428768645</v>
      </c>
      <c r="O1104" s="44"/>
      <c r="P1104" s="12"/>
      <c r="Q1104" s="12"/>
      <c r="R1104" s="12"/>
      <c r="S1104" s="44"/>
      <c r="T1104" s="12"/>
      <c r="U1104" s="12"/>
    </row>
    <row r="1105" spans="6:21" x14ac:dyDescent="0.2">
      <c r="F1105" s="163">
        <f t="shared" si="196"/>
        <v>53.049999999999123</v>
      </c>
      <c r="G1105" s="46">
        <f t="shared" si="192"/>
        <v>0.17633557568505659</v>
      </c>
      <c r="H1105" s="46">
        <f t="shared" si="197"/>
        <v>-4.4754373087753943E-2</v>
      </c>
      <c r="I1105" s="46">
        <f t="shared" si="198"/>
        <v>0.13158120259730266</v>
      </c>
      <c r="J1105" s="46">
        <f t="shared" si="193"/>
        <v>9.9553767888583847E-2</v>
      </c>
      <c r="K1105" s="46">
        <f t="shared" si="194"/>
        <v>0.23113497048588649</v>
      </c>
      <c r="L1105" s="46">
        <f t="shared" si="195"/>
        <v>-0.14779984276935473</v>
      </c>
      <c r="M1105" s="46">
        <f t="shared" si="199"/>
        <v>8.3335127716531773E-2</v>
      </c>
      <c r="O1105" s="44"/>
      <c r="P1105" s="12"/>
      <c r="Q1105" s="12"/>
      <c r="R1105" s="12"/>
      <c r="S1105" s="44"/>
      <c r="T1105" s="12"/>
      <c r="U1105" s="12"/>
    </row>
    <row r="1106" spans="6:21" x14ac:dyDescent="0.2">
      <c r="F1106" s="163">
        <f t="shared" si="196"/>
        <v>53.09999999999912</v>
      </c>
      <c r="G1106" s="46">
        <f t="shared" si="192"/>
        <v>0.28531695488751802</v>
      </c>
      <c r="H1106" s="46">
        <f t="shared" si="197"/>
        <v>-0.60662715622962282</v>
      </c>
      <c r="I1106" s="46">
        <f t="shared" si="198"/>
        <v>-0.32131020134210481</v>
      </c>
      <c r="J1106" s="46">
        <f t="shared" si="193"/>
        <v>9.7578464869286174E-2</v>
      </c>
      <c r="K1106" s="46">
        <f t="shared" si="194"/>
        <v>-0.22373173647281863</v>
      </c>
      <c r="L1106" s="46">
        <f t="shared" si="195"/>
        <v>-0.19794270358373112</v>
      </c>
      <c r="M1106" s="46">
        <f t="shared" si="199"/>
        <v>-0.42167444005654969</v>
      </c>
      <c r="O1106" s="44"/>
      <c r="P1106" s="12"/>
      <c r="Q1106" s="12"/>
      <c r="R1106" s="12"/>
      <c r="S1106" s="44"/>
      <c r="T1106" s="12"/>
      <c r="U1106" s="12"/>
    </row>
    <row r="1107" spans="6:21" x14ac:dyDescent="0.2">
      <c r="F1107" s="163">
        <f t="shared" si="196"/>
        <v>53.149999999999118</v>
      </c>
      <c r="G1107" s="46">
        <f t="shared" si="192"/>
        <v>0.28531695488957637</v>
      </c>
      <c r="H1107" s="46">
        <f t="shared" si="197"/>
        <v>-0.95173887086100417</v>
      </c>
      <c r="I1107" s="46">
        <f t="shared" si="198"/>
        <v>-0.66642191597142775</v>
      </c>
      <c r="J1107" s="46">
        <f t="shared" si="193"/>
        <v>8.5999417100746461E-2</v>
      </c>
      <c r="K1107" s="46">
        <f t="shared" si="194"/>
        <v>-0.58042249887068131</v>
      </c>
      <c r="L1107" s="46">
        <f t="shared" si="195"/>
        <v>-0.17990628310831194</v>
      </c>
      <c r="M1107" s="46">
        <f t="shared" si="199"/>
        <v>-0.76032878197899323</v>
      </c>
      <c r="O1107" s="44"/>
      <c r="P1107" s="12"/>
      <c r="Q1107" s="12"/>
      <c r="R1107" s="12"/>
      <c r="S1107" s="44"/>
      <c r="T1107" s="12"/>
      <c r="U1107" s="12"/>
    </row>
    <row r="1108" spans="6:21" x14ac:dyDescent="0.2">
      <c r="F1108" s="163">
        <f t="shared" si="196"/>
        <v>53.199999999999115</v>
      </c>
      <c r="G1108" s="46">
        <f t="shared" si="192"/>
        <v>0.17633557569044542</v>
      </c>
      <c r="H1108" s="46">
        <f t="shared" si="197"/>
        <v>-0.95677360002917855</v>
      </c>
      <c r="I1108" s="46">
        <f t="shared" si="198"/>
        <v>-0.78043802433873311</v>
      </c>
      <c r="J1108" s="46">
        <f t="shared" si="193"/>
        <v>6.5956243036254733E-2</v>
      </c>
      <c r="K1108" s="46">
        <f t="shared" si="194"/>
        <v>-0.71448178130247841</v>
      </c>
      <c r="L1108" s="46">
        <f t="shared" si="195"/>
        <v>-9.9903036577823609E-2</v>
      </c>
      <c r="M1108" s="46">
        <f t="shared" si="199"/>
        <v>-0.81438481788030204</v>
      </c>
      <c r="O1108" s="44"/>
      <c r="P1108" s="12"/>
      <c r="Q1108" s="12"/>
      <c r="R1108" s="12"/>
      <c r="S1108" s="44"/>
      <c r="T1108" s="12"/>
      <c r="U1108" s="12"/>
    </row>
    <row r="1109" spans="6:21" x14ac:dyDescent="0.2">
      <c r="F1109" s="163">
        <f t="shared" si="196"/>
        <v>53.249999999999112</v>
      </c>
      <c r="G1109" s="46">
        <f t="shared" si="192"/>
        <v>3.3491559135387372E-12</v>
      </c>
      <c r="H1109" s="46">
        <f t="shared" si="197"/>
        <v>-0.61993232556796818</v>
      </c>
      <c r="I1109" s="46">
        <f t="shared" si="198"/>
        <v>-0.61993232556461897</v>
      </c>
      <c r="J1109" s="46">
        <f t="shared" si="193"/>
        <v>3.9421606705083878E-2</v>
      </c>
      <c r="K1109" s="46">
        <f t="shared" si="194"/>
        <v>-0.58051071885953509</v>
      </c>
      <c r="L1109" s="46">
        <f t="shared" si="195"/>
        <v>1.4510759617926514E-2</v>
      </c>
      <c r="M1109" s="46">
        <f t="shared" si="199"/>
        <v>-0.56599995924160862</v>
      </c>
      <c r="O1109" s="44"/>
      <c r="P1109" s="12"/>
      <c r="Q1109" s="12"/>
      <c r="R1109" s="12"/>
      <c r="S1109" s="44"/>
      <c r="T1109" s="12"/>
      <c r="U1109" s="12"/>
    </row>
    <row r="1110" spans="6:21" x14ac:dyDescent="0.2">
      <c r="F1110" s="163">
        <f t="shared" si="196"/>
        <v>53.299999999999109</v>
      </c>
      <c r="G1110" s="46">
        <f t="shared" si="192"/>
        <v>-0.17633557568502636</v>
      </c>
      <c r="H1110" s="46">
        <f t="shared" si="197"/>
        <v>-6.1575756391798388E-2</v>
      </c>
      <c r="I1110" s="46">
        <f t="shared" si="198"/>
        <v>-0.23791133207682474</v>
      </c>
      <c r="J1110" s="46">
        <f t="shared" si="193"/>
        <v>9.0070666583975979E-3</v>
      </c>
      <c r="K1110" s="46">
        <f t="shared" si="194"/>
        <v>-0.22890426541842715</v>
      </c>
      <c r="L1110" s="46">
        <f t="shared" si="195"/>
        <v>0.12392647736063214</v>
      </c>
      <c r="M1110" s="46">
        <f t="shared" si="199"/>
        <v>-0.10497778805779501</v>
      </c>
      <c r="O1110" s="44"/>
      <c r="P1110" s="12"/>
      <c r="Q1110" s="12"/>
      <c r="R1110" s="12"/>
      <c r="S1110" s="44"/>
      <c r="T1110" s="12"/>
      <c r="U1110" s="12"/>
    </row>
    <row r="1111" spans="6:21" x14ac:dyDescent="0.2">
      <c r="F1111" s="163">
        <f t="shared" si="196"/>
        <v>53.349999999999106</v>
      </c>
      <c r="G1111" s="46">
        <f t="shared" si="192"/>
        <v>-0.28531695488750652</v>
      </c>
      <c r="H1111" s="46">
        <f t="shared" si="197"/>
        <v>0.51878316894779108</v>
      </c>
      <c r="I1111" s="46">
        <f t="shared" si="198"/>
        <v>0.23346621406028456</v>
      </c>
      <c r="J1111" s="46">
        <f t="shared" si="193"/>
        <v>-2.2293955556690642E-2</v>
      </c>
      <c r="K1111" s="46">
        <f t="shared" si="194"/>
        <v>0.21117225850359392</v>
      </c>
      <c r="L1111" s="46">
        <f t="shared" si="195"/>
        <v>0.19065702406014273</v>
      </c>
      <c r="M1111" s="46">
        <f t="shared" si="199"/>
        <v>0.40182928256373662</v>
      </c>
      <c r="O1111" s="44"/>
      <c r="P1111" s="12"/>
      <c r="Q1111" s="12"/>
      <c r="R1111" s="12"/>
      <c r="S1111" s="44"/>
      <c r="T1111" s="12"/>
      <c r="U1111" s="12"/>
    </row>
    <row r="1112" spans="6:21" x14ac:dyDescent="0.2">
      <c r="F1112" s="163">
        <f t="shared" si="196"/>
        <v>53.399999999999103</v>
      </c>
      <c r="G1112" s="46">
        <f t="shared" si="192"/>
        <v>-0.28531695488958791</v>
      </c>
      <c r="H1112" s="46">
        <f t="shared" si="197"/>
        <v>0.91376959180126482</v>
      </c>
      <c r="I1112" s="46">
        <f t="shared" si="198"/>
        <v>0.62845263691167697</v>
      </c>
      <c r="J1112" s="46">
        <f t="shared" si="193"/>
        <v>-5.1400790161795329E-2</v>
      </c>
      <c r="K1112" s="46">
        <f t="shared" si="194"/>
        <v>0.57705184674988164</v>
      </c>
      <c r="L1112" s="46">
        <f t="shared" si="195"/>
        <v>0.19171776511423749</v>
      </c>
      <c r="M1112" s="46">
        <f t="shared" si="199"/>
        <v>0.76876961186411907</v>
      </c>
      <c r="O1112" s="44"/>
      <c r="P1112" s="12"/>
      <c r="Q1112" s="12"/>
      <c r="R1112" s="12"/>
      <c r="S1112" s="44"/>
      <c r="T1112" s="12"/>
      <c r="U1112" s="12"/>
    </row>
    <row r="1113" spans="6:21" x14ac:dyDescent="0.2">
      <c r="F1113" s="163">
        <f t="shared" si="196"/>
        <v>53.4499999999991</v>
      </c>
      <c r="G1113" s="46">
        <f t="shared" si="192"/>
        <v>-0.17633557569050323</v>
      </c>
      <c r="H1113" s="46">
        <f t="shared" si="197"/>
        <v>0.98224627789617469</v>
      </c>
      <c r="I1113" s="46">
        <f t="shared" si="198"/>
        <v>0.80591070220567151</v>
      </c>
      <c r="J1113" s="46">
        <f t="shared" si="193"/>
        <v>-7.5448720947450684E-2</v>
      </c>
      <c r="K1113" s="46">
        <f t="shared" si="194"/>
        <v>0.73046198125822082</v>
      </c>
      <c r="L1113" s="46">
        <f t="shared" si="195"/>
        <v>0.12674333942905733</v>
      </c>
      <c r="M1113" s="46">
        <f t="shared" si="199"/>
        <v>0.85720532068727817</v>
      </c>
      <c r="O1113" s="44"/>
      <c r="P1113" s="12"/>
      <c r="Q1113" s="12"/>
      <c r="R1113" s="12"/>
      <c r="S1113" s="44"/>
      <c r="T1113" s="12"/>
      <c r="U1113" s="12"/>
    </row>
    <row r="1114" spans="6:21" x14ac:dyDescent="0.2">
      <c r="F1114" s="163">
        <f t="shared" si="196"/>
        <v>53.499999999999098</v>
      </c>
      <c r="G1114" s="46">
        <f t="shared" si="192"/>
        <v>-3.4206022129362742E-12</v>
      </c>
      <c r="H1114" s="46">
        <f t="shared" si="197"/>
        <v>0.6997450188880644</v>
      </c>
      <c r="I1114" s="46">
        <f t="shared" si="198"/>
        <v>0.6997450188846438</v>
      </c>
      <c r="J1114" s="46">
        <f t="shared" si="193"/>
        <v>-9.2070932763180124E-2</v>
      </c>
      <c r="K1114" s="46">
        <f t="shared" si="194"/>
        <v>0.60767408612146367</v>
      </c>
      <c r="L1114" s="46">
        <f t="shared" si="195"/>
        <v>1.8113504203151703E-2</v>
      </c>
      <c r="M1114" s="46">
        <f t="shared" si="199"/>
        <v>0.62578759032461539</v>
      </c>
      <c r="O1114" s="44"/>
      <c r="P1114" s="12"/>
      <c r="Q1114" s="12"/>
      <c r="R1114" s="12"/>
      <c r="S1114" s="44"/>
      <c r="T1114" s="12"/>
      <c r="U1114" s="12"/>
    </row>
    <row r="1115" spans="6:21" x14ac:dyDescent="0.2">
      <c r="F1115" s="163">
        <f t="shared" si="196"/>
        <v>53.549999999999095</v>
      </c>
      <c r="G1115" s="46">
        <f t="shared" si="192"/>
        <v>0.17633557568496855</v>
      </c>
      <c r="H1115" s="46">
        <f t="shared" si="197"/>
        <v>0.16720965504083254</v>
      </c>
      <c r="I1115" s="46">
        <f t="shared" si="198"/>
        <v>0.34354523072580112</v>
      </c>
      <c r="J1115" s="46">
        <f t="shared" si="193"/>
        <v>-9.9631455216746517E-2</v>
      </c>
      <c r="K1115" s="46">
        <f t="shared" si="194"/>
        <v>0.2439137755090546</v>
      </c>
      <c r="L1115" s="46">
        <f t="shared" si="195"/>
        <v>-9.6755336936324737E-2</v>
      </c>
      <c r="M1115" s="46">
        <f t="shared" si="199"/>
        <v>0.14715843857272987</v>
      </c>
      <c r="O1115" s="44"/>
      <c r="P1115" s="12"/>
      <c r="Q1115" s="12"/>
      <c r="R1115" s="12"/>
      <c r="S1115" s="44"/>
      <c r="T1115" s="12"/>
      <c r="U1115" s="12"/>
    </row>
    <row r="1116" spans="6:21" x14ac:dyDescent="0.2">
      <c r="F1116" s="163">
        <f t="shared" si="196"/>
        <v>53.599999999999092</v>
      </c>
      <c r="G1116" s="46">
        <f t="shared" si="192"/>
        <v>0.28531695488748443</v>
      </c>
      <c r="H1116" s="46">
        <f t="shared" si="197"/>
        <v>-0.4250733530054705</v>
      </c>
      <c r="I1116" s="46">
        <f t="shared" si="198"/>
        <v>-0.13975639811798607</v>
      </c>
      <c r="J1116" s="46">
        <f t="shared" si="193"/>
        <v>-9.7386176091256244E-2</v>
      </c>
      <c r="K1116" s="46">
        <f t="shared" si="194"/>
        <v>-0.23714257420924231</v>
      </c>
      <c r="L1116" s="46">
        <f t="shared" si="195"/>
        <v>-0.1782978204286744</v>
      </c>
      <c r="M1116" s="46">
        <f t="shared" si="199"/>
        <v>-0.41544039463791671</v>
      </c>
      <c r="O1116" s="44"/>
      <c r="P1116" s="12"/>
      <c r="Q1116" s="12"/>
      <c r="R1116" s="12"/>
      <c r="S1116" s="44"/>
      <c r="T1116" s="12"/>
      <c r="U1116" s="12"/>
    </row>
    <row r="1117" spans="6:21" x14ac:dyDescent="0.2">
      <c r="F1117" s="163">
        <f t="shared" si="196"/>
        <v>53.649999999999089</v>
      </c>
      <c r="G1117" s="46">
        <f t="shared" si="192"/>
        <v>0.28531695488961001</v>
      </c>
      <c r="H1117" s="46">
        <f t="shared" si="197"/>
        <v>-0.86546841266939645</v>
      </c>
      <c r="I1117" s="46">
        <f t="shared" si="198"/>
        <v>-0.58015145777978638</v>
      </c>
      <c r="J1117" s="46">
        <f t="shared" si="193"/>
        <v>-8.5556077420407953E-2</v>
      </c>
      <c r="K1117" s="46">
        <f t="shared" si="194"/>
        <v>-0.66570753520019432</v>
      </c>
      <c r="L1117" s="46">
        <f t="shared" si="195"/>
        <v>-0.19842749591003375</v>
      </c>
      <c r="M1117" s="46">
        <f t="shared" si="199"/>
        <v>-0.86413503111022805</v>
      </c>
      <c r="O1117" s="44"/>
      <c r="P1117" s="12"/>
      <c r="Q1117" s="12"/>
      <c r="R1117" s="12"/>
      <c r="S1117" s="44"/>
      <c r="T1117" s="12"/>
      <c r="U1117" s="12"/>
    </row>
    <row r="1118" spans="6:21" x14ac:dyDescent="0.2">
      <c r="F1118" s="163">
        <f t="shared" si="196"/>
        <v>53.699999999999086</v>
      </c>
      <c r="G1118" s="46">
        <f t="shared" si="192"/>
        <v>0.17633557569053343</v>
      </c>
      <c r="H1118" s="46">
        <f t="shared" si="197"/>
        <v>-0.99661279674835035</v>
      </c>
      <c r="I1118" s="46">
        <f t="shared" si="198"/>
        <v>-0.82027722105781686</v>
      </c>
      <c r="J1118" s="46">
        <f t="shared" si="193"/>
        <v>-6.5305486273144253E-2</v>
      </c>
      <c r="K1118" s="46">
        <f t="shared" si="194"/>
        <v>-0.88558270733096112</v>
      </c>
      <c r="L1118" s="46">
        <f t="shared" si="195"/>
        <v>-0.15021090848629323</v>
      </c>
      <c r="M1118" s="46">
        <f t="shared" si="199"/>
        <v>-1.0357936158172545</v>
      </c>
      <c r="O1118" s="44"/>
      <c r="P1118" s="12"/>
      <c r="Q1118" s="12"/>
      <c r="R1118" s="12"/>
      <c r="S1118" s="44"/>
      <c r="T1118" s="12"/>
      <c r="U1118" s="12"/>
    </row>
    <row r="1119" spans="6:21" x14ac:dyDescent="0.2">
      <c r="F1119" s="163">
        <f t="shared" si="196"/>
        <v>53.749999999999083</v>
      </c>
      <c r="G1119" s="46">
        <f t="shared" si="192"/>
        <v>3.4579424610173267E-12</v>
      </c>
      <c r="H1119" s="46">
        <f t="shared" si="197"/>
        <v>-0.77164576626915371</v>
      </c>
      <c r="I1119" s="46">
        <f t="shared" si="198"/>
        <v>-0.77164576626569581</v>
      </c>
      <c r="J1119" s="46">
        <f t="shared" si="193"/>
        <v>-3.862748082158135E-2</v>
      </c>
      <c r="K1119" s="46">
        <f t="shared" si="194"/>
        <v>-0.8102732470872771</v>
      </c>
      <c r="L1119" s="46">
        <f t="shared" si="195"/>
        <v>-5.0255754310327895E-2</v>
      </c>
      <c r="M1119" s="46">
        <f t="shared" si="199"/>
        <v>-0.86052900139760502</v>
      </c>
      <c r="O1119" s="44"/>
      <c r="P1119" s="12"/>
      <c r="Q1119" s="12"/>
      <c r="R1119" s="12"/>
      <c r="S1119" s="44"/>
      <c r="T1119" s="12"/>
      <c r="U1119" s="12"/>
    </row>
    <row r="1120" spans="6:21" x14ac:dyDescent="0.2">
      <c r="F1120" s="163">
        <f t="shared" si="196"/>
        <v>53.799999999999081</v>
      </c>
      <c r="G1120" s="46">
        <f t="shared" si="192"/>
        <v>-0.17633557568493835</v>
      </c>
      <c r="H1120" s="46">
        <f t="shared" si="197"/>
        <v>-0.27095293108382057</v>
      </c>
      <c r="I1120" s="46">
        <f t="shared" si="198"/>
        <v>-0.44728850676875892</v>
      </c>
      <c r="J1120" s="46">
        <f t="shared" si="193"/>
        <v>-8.1477301118444076E-3</v>
      </c>
      <c r="K1120" s="46">
        <f t="shared" si="194"/>
        <v>-0.45543623688060331</v>
      </c>
      <c r="L1120" s="46">
        <f t="shared" si="195"/>
        <v>6.7009465594356291E-2</v>
      </c>
      <c r="M1120" s="46">
        <f t="shared" si="199"/>
        <v>-0.38842677128624703</v>
      </c>
      <c r="O1120" s="44"/>
      <c r="P1120" s="12"/>
      <c r="Q1120" s="12"/>
      <c r="R1120" s="12"/>
      <c r="S1120" s="44"/>
      <c r="T1120" s="12"/>
      <c r="U1120" s="12"/>
    </row>
    <row r="1121" spans="6:21" x14ac:dyDescent="0.2">
      <c r="F1121" s="163">
        <f t="shared" si="196"/>
        <v>53.849999999999078</v>
      </c>
      <c r="G1121" s="46">
        <f t="shared" si="192"/>
        <v>-0.28531695488747288</v>
      </c>
      <c r="H1121" s="46">
        <f t="shared" si="197"/>
        <v>0.32655727578472221</v>
      </c>
      <c r="I1121" s="46">
        <f t="shared" si="198"/>
        <v>4.1240320897249327E-2</v>
      </c>
      <c r="J1121" s="46">
        <f t="shared" si="193"/>
        <v>2.3133926227220551E-2</v>
      </c>
      <c r="K1121" s="46">
        <f t="shared" si="194"/>
        <v>6.4374247124469874E-2</v>
      </c>
      <c r="L1121" s="46">
        <f t="shared" si="195"/>
        <v>0.16119398021856562</v>
      </c>
      <c r="M1121" s="46">
        <f t="shared" si="199"/>
        <v>0.2255682273430355</v>
      </c>
      <c r="O1121" s="44"/>
      <c r="P1121" s="12"/>
      <c r="Q1121" s="12"/>
      <c r="R1121" s="12"/>
      <c r="S1121" s="44"/>
      <c r="T1121" s="12"/>
      <c r="U1121" s="12"/>
    </row>
    <row r="1122" spans="6:21" x14ac:dyDescent="0.2">
      <c r="F1122" s="163">
        <f t="shared" si="196"/>
        <v>53.899999999999075</v>
      </c>
      <c r="G1122" s="46">
        <f t="shared" si="192"/>
        <v>-0.28531695488962155</v>
      </c>
      <c r="H1122" s="46">
        <f t="shared" si="197"/>
        <v>0.80738146999773219</v>
      </c>
      <c r="I1122" s="46">
        <f t="shared" si="198"/>
        <v>0.52206451510811069</v>
      </c>
      <c r="J1122" s="46">
        <f t="shared" si="193"/>
        <v>5.2138724421082673E-2</v>
      </c>
      <c r="K1122" s="46">
        <f t="shared" si="194"/>
        <v>0.57420323952919339</v>
      </c>
      <c r="L1122" s="46">
        <f t="shared" si="195"/>
        <v>0.19985692460770721</v>
      </c>
      <c r="M1122" s="46">
        <f t="shared" si="199"/>
        <v>0.7740601641369006</v>
      </c>
      <c r="O1122" s="44"/>
      <c r="P1122" s="12"/>
      <c r="Q1122" s="12"/>
      <c r="R1122" s="12"/>
      <c r="S1122" s="44"/>
      <c r="T1122" s="12"/>
      <c r="U1122" s="12"/>
    </row>
    <row r="1123" spans="6:21" x14ac:dyDescent="0.2">
      <c r="F1123" s="163">
        <f t="shared" si="196"/>
        <v>53.949999999999072</v>
      </c>
      <c r="G1123" s="46">
        <f t="shared" si="192"/>
        <v>-0.17633557569059122</v>
      </c>
      <c r="H1123" s="46">
        <f t="shared" si="197"/>
        <v>0.99971071581456483</v>
      </c>
      <c r="I1123" s="46">
        <f t="shared" si="198"/>
        <v>0.82337514012397361</v>
      </c>
      <c r="J1123" s="46">
        <f t="shared" si="193"/>
        <v>7.6011990759407691E-2</v>
      </c>
      <c r="K1123" s="46">
        <f t="shared" si="194"/>
        <v>0.89938713088338129</v>
      </c>
      <c r="L1123" s="46">
        <f t="shared" si="195"/>
        <v>0.16968125441877524</v>
      </c>
      <c r="M1123" s="46">
        <f t="shared" si="199"/>
        <v>1.0690683853021565</v>
      </c>
      <c r="O1123" s="44"/>
      <c r="P1123" s="12"/>
      <c r="Q1123" s="12"/>
      <c r="R1123" s="12"/>
      <c r="S1123" s="44"/>
      <c r="T1123" s="12"/>
      <c r="U1123" s="12"/>
    </row>
    <row r="1124" spans="6:21" x14ac:dyDescent="0.2">
      <c r="F1124" s="163">
        <f t="shared" si="196"/>
        <v>53.999999999999069</v>
      </c>
      <c r="G1124" s="46">
        <f t="shared" si="192"/>
        <v>-3.5293887604148641E-12</v>
      </c>
      <c r="H1124" s="46">
        <f t="shared" si="197"/>
        <v>0.83482159325487471</v>
      </c>
      <c r="I1124" s="46">
        <f t="shared" si="198"/>
        <v>0.83482159325134531</v>
      </c>
      <c r="J1124" s="46">
        <f t="shared" si="193"/>
        <v>9.2404100695928415E-2</v>
      </c>
      <c r="K1124" s="46">
        <f t="shared" si="194"/>
        <v>0.92722569394727372</v>
      </c>
      <c r="L1124" s="46">
        <f t="shared" si="195"/>
        <v>8.1060661708445586E-2</v>
      </c>
      <c r="M1124" s="46">
        <f t="shared" si="199"/>
        <v>1.0082863556557193</v>
      </c>
      <c r="O1124" s="44"/>
      <c r="P1124" s="12"/>
      <c r="Q1124" s="12"/>
      <c r="R1124" s="12"/>
      <c r="S1124" s="44"/>
      <c r="T1124" s="12"/>
      <c r="U1124" s="12"/>
    </row>
    <row r="1125" spans="6:21" x14ac:dyDescent="0.2">
      <c r="F1125" s="163">
        <f t="shared" si="196"/>
        <v>54.049999999999066</v>
      </c>
      <c r="G1125" s="46">
        <f t="shared" si="192"/>
        <v>0.17633557568488056</v>
      </c>
      <c r="H1125" s="46">
        <f t="shared" si="197"/>
        <v>0.37163256982324444</v>
      </c>
      <c r="I1125" s="46">
        <f t="shared" si="198"/>
        <v>0.547968145508125</v>
      </c>
      <c r="J1125" s="46">
        <f t="shared" si="193"/>
        <v>9.970173063570259E-2</v>
      </c>
      <c r="K1125" s="46">
        <f t="shared" si="194"/>
        <v>0.64766987614382754</v>
      </c>
      <c r="L1125" s="46">
        <f t="shared" si="195"/>
        <v>-3.5480422922501254E-2</v>
      </c>
      <c r="M1125" s="46">
        <f t="shared" si="199"/>
        <v>0.61218945322132634</v>
      </c>
      <c r="O1125" s="44"/>
      <c r="P1125" s="12"/>
      <c r="Q1125" s="12"/>
      <c r="R1125" s="12"/>
      <c r="S1125" s="44"/>
      <c r="T1125" s="12"/>
      <c r="U1125" s="12"/>
    </row>
    <row r="1126" spans="6:21" x14ac:dyDescent="0.2">
      <c r="F1126" s="163">
        <f t="shared" si="196"/>
        <v>54.099999999999064</v>
      </c>
      <c r="G1126" s="46">
        <f t="shared" si="192"/>
        <v>0.28531695488745079</v>
      </c>
      <c r="H1126" s="46">
        <f t="shared" si="197"/>
        <v>-0.22434884857596704</v>
      </c>
      <c r="I1126" s="46">
        <f t="shared" si="198"/>
        <v>6.096810631148375E-2</v>
      </c>
      <c r="J1126" s="46">
        <f t="shared" si="193"/>
        <v>9.7186642437661924E-2</v>
      </c>
      <c r="K1126" s="46">
        <f t="shared" si="194"/>
        <v>0.15815474874914567</v>
      </c>
      <c r="L1126" s="46">
        <f t="shared" si="195"/>
        <v>-0.13980064923981564</v>
      </c>
      <c r="M1126" s="46">
        <f t="shared" si="199"/>
        <v>1.8354099509330035E-2</v>
      </c>
      <c r="O1126" s="44"/>
      <c r="P1126" s="12"/>
      <c r="Q1126" s="12"/>
      <c r="R1126" s="12"/>
      <c r="S1126" s="44"/>
      <c r="T1126" s="12"/>
      <c r="U1126" s="12"/>
    </row>
    <row r="1127" spans="6:21" x14ac:dyDescent="0.2">
      <c r="F1127" s="163">
        <f t="shared" si="196"/>
        <v>54.149999999999061</v>
      </c>
      <c r="G1127" s="46">
        <f t="shared" si="192"/>
        <v>0.28531695488964365</v>
      </c>
      <c r="H1127" s="46">
        <f t="shared" si="197"/>
        <v>-0.74016554695398806</v>
      </c>
      <c r="I1127" s="46">
        <f t="shared" si="198"/>
        <v>-0.45484859206434441</v>
      </c>
      <c r="J1127" s="46">
        <f t="shared" si="193"/>
        <v>8.5106372944163677E-2</v>
      </c>
      <c r="K1127" s="46">
        <f t="shared" si="194"/>
        <v>-0.36974221912018074</v>
      </c>
      <c r="L1127" s="46">
        <f t="shared" si="195"/>
        <v>-0.19596801305474668</v>
      </c>
      <c r="M1127" s="46">
        <f t="shared" si="199"/>
        <v>-0.56571023217492744</v>
      </c>
      <c r="O1127" s="44"/>
      <c r="P1127" s="12"/>
      <c r="Q1127" s="12"/>
      <c r="R1127" s="12"/>
      <c r="S1127" s="44"/>
      <c r="T1127" s="12"/>
      <c r="U1127" s="12"/>
    </row>
    <row r="1128" spans="6:21" x14ac:dyDescent="0.2">
      <c r="F1128" s="163">
        <f t="shared" si="196"/>
        <v>54.199999999999058</v>
      </c>
      <c r="G1128" s="46">
        <f t="shared" si="192"/>
        <v>0.17633557569062144</v>
      </c>
      <c r="H1128" s="46">
        <f t="shared" si="197"/>
        <v>-0.99150500723820068</v>
      </c>
      <c r="I1128" s="46">
        <f t="shared" si="198"/>
        <v>-0.81516943154757926</v>
      </c>
      <c r="J1128" s="46">
        <f t="shared" si="193"/>
        <v>6.4649871221715768E-2</v>
      </c>
      <c r="K1128" s="46">
        <f t="shared" si="194"/>
        <v>-0.75051956032586353</v>
      </c>
      <c r="L1128" s="46">
        <f t="shared" si="195"/>
        <v>-0.18463625695283714</v>
      </c>
      <c r="M1128" s="46">
        <f t="shared" si="199"/>
        <v>-0.93515581727870067</v>
      </c>
      <c r="O1128" s="44"/>
      <c r="P1128" s="12"/>
      <c r="Q1128" s="12"/>
      <c r="R1128" s="12"/>
      <c r="S1128" s="44"/>
      <c r="T1128" s="12"/>
      <c r="U1128" s="12"/>
    </row>
    <row r="1129" spans="6:21" x14ac:dyDescent="0.2">
      <c r="F1129" s="163">
        <f t="shared" si="196"/>
        <v>54.249999999999055</v>
      </c>
      <c r="G1129" s="46">
        <f t="shared" si="192"/>
        <v>3.5667290084959167E-12</v>
      </c>
      <c r="H1129" s="46">
        <f t="shared" si="197"/>
        <v>-0.88855817717866581</v>
      </c>
      <c r="I1129" s="46">
        <f t="shared" si="198"/>
        <v>-0.88855817717509911</v>
      </c>
      <c r="J1129" s="46">
        <f t="shared" si="193"/>
        <v>3.7830481313678492E-2</v>
      </c>
      <c r="K1129" s="46">
        <f t="shared" si="194"/>
        <v>-0.85072769586142061</v>
      </c>
      <c r="L1129" s="46">
        <f t="shared" si="195"/>
        <v>-0.10970848507883078</v>
      </c>
      <c r="M1129" s="46">
        <f t="shared" si="199"/>
        <v>-0.9604361809402514</v>
      </c>
      <c r="O1129" s="44"/>
      <c r="P1129" s="12"/>
      <c r="Q1129" s="12"/>
      <c r="R1129" s="12"/>
      <c r="S1129" s="44"/>
      <c r="T1129" s="12"/>
      <c r="U1129" s="12"/>
    </row>
    <row r="1130" spans="6:21" x14ac:dyDescent="0.2">
      <c r="F1130" s="163">
        <f t="shared" si="196"/>
        <v>54.299999999999052</v>
      </c>
      <c r="G1130" s="46">
        <f t="shared" si="192"/>
        <v>-0.17633557568485034</v>
      </c>
      <c r="H1130" s="46">
        <f t="shared" si="197"/>
        <v>-0.46811019679809057</v>
      </c>
      <c r="I1130" s="46">
        <f t="shared" si="198"/>
        <v>-0.64444577248294088</v>
      </c>
      <c r="J1130" s="46">
        <f t="shared" si="193"/>
        <v>7.2877874290493867E-3</v>
      </c>
      <c r="K1130" s="46">
        <f t="shared" si="194"/>
        <v>-0.63715798505389154</v>
      </c>
      <c r="L1130" s="46">
        <f t="shared" si="195"/>
        <v>3.0072200134511062E-3</v>
      </c>
      <c r="M1130" s="46">
        <f t="shared" si="199"/>
        <v>-0.63415076504044043</v>
      </c>
      <c r="O1130" s="44"/>
      <c r="P1130" s="12"/>
      <c r="Q1130" s="12"/>
      <c r="R1130" s="12"/>
      <c r="S1130" s="44"/>
      <c r="T1130" s="12"/>
      <c r="U1130" s="12"/>
    </row>
    <row r="1131" spans="6:21" x14ac:dyDescent="0.2">
      <c r="F1131" s="163">
        <f t="shared" si="196"/>
        <v>54.349999999999049</v>
      </c>
      <c r="G1131" s="46">
        <f t="shared" si="192"/>
        <v>-0.28531695488743924</v>
      </c>
      <c r="H1131" s="46">
        <f t="shared" si="197"/>
        <v>0.11960373169666283</v>
      </c>
      <c r="I1131" s="46">
        <f t="shared" si="198"/>
        <v>-0.16571322319077642</v>
      </c>
      <c r="J1131" s="46">
        <f t="shared" si="193"/>
        <v>-2.397217588945616E-2</v>
      </c>
      <c r="K1131" s="46">
        <f t="shared" si="194"/>
        <v>-0.18968539908023258</v>
      </c>
      <c r="L1131" s="46">
        <f t="shared" si="195"/>
        <v>0.11468711981720586</v>
      </c>
      <c r="M1131" s="46">
        <f t="shared" si="199"/>
        <v>-7.4998279263026713E-2</v>
      </c>
      <c r="O1131" s="44"/>
      <c r="P1131" s="12"/>
      <c r="Q1131" s="12"/>
      <c r="R1131" s="12"/>
      <c r="S1131" s="44"/>
      <c r="T1131" s="12"/>
      <c r="U1131" s="12"/>
    </row>
    <row r="1132" spans="6:21" x14ac:dyDescent="0.2">
      <c r="F1132" s="163">
        <f t="shared" si="196"/>
        <v>54.399999999999046</v>
      </c>
      <c r="G1132" s="46">
        <f t="shared" ref="G1132:G1195" si="200">$J$41*SIN($J$40*F1132+$J$42)</f>
        <v>-0.28531695488965514</v>
      </c>
      <c r="H1132" s="46">
        <f t="shared" si="197"/>
        <v>0.66458064716098852</v>
      </c>
      <c r="I1132" s="46">
        <f t="shared" si="198"/>
        <v>0.37926369227133339</v>
      </c>
      <c r="J1132" s="46">
        <f t="shared" ref="J1132:J1195" si="201">$M$41*SIN($M$40*F1132+$M$42)</f>
        <v>-5.2872779910449988E-2</v>
      </c>
      <c r="K1132" s="46">
        <f t="shared" ref="K1132:K1195" si="202">I1132+J1132</f>
        <v>0.32639091236088341</v>
      </c>
      <c r="L1132" s="46">
        <f t="shared" ref="L1132:L1195" si="203">$P$41*SIN($P$40*F1132+$P$42)</f>
        <v>0.18686424805744023</v>
      </c>
      <c r="M1132" s="46">
        <f t="shared" si="199"/>
        <v>0.51325516041832353</v>
      </c>
      <c r="O1132" s="44"/>
      <c r="P1132" s="12"/>
      <c r="Q1132" s="12"/>
      <c r="R1132" s="12"/>
      <c r="S1132" s="44"/>
      <c r="T1132" s="12"/>
      <c r="U1132" s="12"/>
    </row>
    <row r="1133" spans="6:21" x14ac:dyDescent="0.2">
      <c r="F1133" s="163">
        <f t="shared" ref="F1133:F1196" si="204">F1132+$G$38</f>
        <v>54.449999999999044</v>
      </c>
      <c r="G1133" s="46">
        <f t="shared" si="200"/>
        <v>-0.17633557569065164</v>
      </c>
      <c r="H1133" s="46">
        <f t="shared" ref="H1133:H1196" si="205">$G$41*SIN($G$40*F1133+$G$42)</f>
        <v>0.97208845213368433</v>
      </c>
      <c r="I1133" s="46">
        <f t="shared" ref="I1133:I1196" si="206">G1133+H1133</f>
        <v>0.79575287644303272</v>
      </c>
      <c r="J1133" s="46">
        <f t="shared" si="201"/>
        <v>-7.6569605791222226E-2</v>
      </c>
      <c r="K1133" s="46">
        <f t="shared" si="202"/>
        <v>0.71918327065181054</v>
      </c>
      <c r="L1133" s="46">
        <f t="shared" si="203"/>
        <v>0.19467795243484387</v>
      </c>
      <c r="M1133" s="46">
        <f t="shared" si="199"/>
        <v>0.91386122308665441</v>
      </c>
      <c r="O1133" s="44"/>
      <c r="P1133" s="12"/>
      <c r="Q1133" s="12"/>
      <c r="R1133" s="12"/>
      <c r="S1133" s="44"/>
      <c r="T1133" s="12"/>
      <c r="U1133" s="12"/>
    </row>
    <row r="1134" spans="6:21" x14ac:dyDescent="0.2">
      <c r="F1134" s="163">
        <f t="shared" si="204"/>
        <v>54.499999999999041</v>
      </c>
      <c r="G1134" s="46">
        <f t="shared" si="200"/>
        <v>-3.6381753078934541E-12</v>
      </c>
      <c r="H1134" s="46">
        <f t="shared" si="205"/>
        <v>0.93224792393781808</v>
      </c>
      <c r="I1134" s="46">
        <f t="shared" si="206"/>
        <v>0.93224792393417988</v>
      </c>
      <c r="J1134" s="46">
        <f t="shared" si="201"/>
        <v>-9.2730394385964421E-2</v>
      </c>
      <c r="K1134" s="46">
        <f t="shared" si="202"/>
        <v>0.83951752954821546</v>
      </c>
      <c r="L1134" s="46">
        <f t="shared" si="203"/>
        <v>0.13543688470055212</v>
      </c>
      <c r="M1134" s="46">
        <f t="shared" ref="M1134:M1197" si="207">I1134+L1134+J1134</f>
        <v>0.9749544142487675</v>
      </c>
      <c r="O1134" s="44"/>
      <c r="P1134" s="12"/>
      <c r="Q1134" s="12"/>
      <c r="R1134" s="12"/>
      <c r="S1134" s="44"/>
      <c r="T1134" s="12"/>
      <c r="U1134" s="12"/>
    </row>
    <row r="1135" spans="6:21" x14ac:dyDescent="0.2">
      <c r="F1135" s="163">
        <f t="shared" si="204"/>
        <v>54.549999999999038</v>
      </c>
      <c r="G1135" s="46">
        <f t="shared" si="200"/>
        <v>0.17633557568479255</v>
      </c>
      <c r="H1135" s="46">
        <f t="shared" si="205"/>
        <v>0.55929494926774703</v>
      </c>
      <c r="I1135" s="46">
        <f t="shared" si="206"/>
        <v>0.73563052495253956</v>
      </c>
      <c r="J1135" s="46">
        <f t="shared" si="201"/>
        <v>-9.9764588917433297E-2</v>
      </c>
      <c r="K1135" s="46">
        <f t="shared" si="202"/>
        <v>0.63586593603510622</v>
      </c>
      <c r="L1135" s="46">
        <f t="shared" si="203"/>
        <v>2.9546007239348762E-2</v>
      </c>
      <c r="M1135" s="46">
        <f t="shared" si="207"/>
        <v>0.66541194327445496</v>
      </c>
      <c r="O1135" s="44"/>
      <c r="P1135" s="12"/>
      <c r="Q1135" s="12"/>
      <c r="R1135" s="12"/>
      <c r="S1135" s="44"/>
      <c r="T1135" s="12"/>
      <c r="U1135" s="12"/>
    </row>
    <row r="1136" spans="6:21" x14ac:dyDescent="0.2">
      <c r="F1136" s="163">
        <f t="shared" si="204"/>
        <v>54.599999999999035</v>
      </c>
      <c r="G1136" s="46">
        <f t="shared" si="200"/>
        <v>0.28531695488741721</v>
      </c>
      <c r="H1136" s="46">
        <f t="shared" si="205"/>
        <v>-1.350626755692098E-2</v>
      </c>
      <c r="I1136" s="46">
        <f t="shared" si="206"/>
        <v>0.27181068733049624</v>
      </c>
      <c r="J1136" s="46">
        <f t="shared" si="201"/>
        <v>-9.6979878752465734E-2</v>
      </c>
      <c r="K1136" s="46">
        <f t="shared" si="202"/>
        <v>0.17483080857803052</v>
      </c>
      <c r="L1136" s="46">
        <f t="shared" si="203"/>
        <v>-8.6521681501537745E-2</v>
      </c>
      <c r="M1136" s="46">
        <f t="shared" si="207"/>
        <v>8.8309127076492758E-2</v>
      </c>
      <c r="O1136" s="44"/>
      <c r="P1136" s="12"/>
      <c r="Q1136" s="12"/>
      <c r="R1136" s="12"/>
      <c r="S1136" s="44"/>
      <c r="T1136" s="12"/>
      <c r="U1136" s="12"/>
    </row>
    <row r="1137" spans="6:21" x14ac:dyDescent="0.2">
      <c r="F1137" s="163">
        <f t="shared" si="204"/>
        <v>54.649999999999032</v>
      </c>
      <c r="G1137" s="46">
        <f t="shared" si="200"/>
        <v>0.28531695488967723</v>
      </c>
      <c r="H1137" s="46">
        <f t="shared" si="205"/>
        <v>-0.58148140141266091</v>
      </c>
      <c r="I1137" s="46">
        <f t="shared" si="206"/>
        <v>-0.29616444652298368</v>
      </c>
      <c r="J1137" s="46">
        <f t="shared" si="201"/>
        <v>-8.465033712700365E-2</v>
      </c>
      <c r="K1137" s="46">
        <f t="shared" si="202"/>
        <v>-0.38081478364998733</v>
      </c>
      <c r="L1137" s="46">
        <f t="shared" si="203"/>
        <v>-0.17278788752061161</v>
      </c>
      <c r="M1137" s="46">
        <f t="shared" si="207"/>
        <v>-0.55360267117059891</v>
      </c>
      <c r="O1137" s="44"/>
      <c r="P1137" s="12"/>
      <c r="Q1137" s="12"/>
      <c r="R1137" s="12"/>
      <c r="S1137" s="44"/>
      <c r="T1137" s="12"/>
      <c r="U1137" s="12"/>
    </row>
    <row r="1138" spans="6:21" x14ac:dyDescent="0.2">
      <c r="F1138" s="163">
        <f t="shared" si="204"/>
        <v>54.699999999999029</v>
      </c>
      <c r="G1138" s="46">
        <f t="shared" si="200"/>
        <v>0.17633557569070946</v>
      </c>
      <c r="H1138" s="46">
        <f t="shared" si="205"/>
        <v>-0.94168059151972217</v>
      </c>
      <c r="I1138" s="46">
        <f t="shared" si="206"/>
        <v>-0.76534501582901271</v>
      </c>
      <c r="J1138" s="46">
        <f t="shared" si="201"/>
        <v>-6.3989446655317625E-2</v>
      </c>
      <c r="K1138" s="46">
        <f t="shared" si="202"/>
        <v>-0.82933446248433029</v>
      </c>
      <c r="L1138" s="46">
        <f t="shared" si="203"/>
        <v>-0.19953912393761541</v>
      </c>
      <c r="M1138" s="46">
        <f t="shared" si="207"/>
        <v>-1.0288735864219458</v>
      </c>
      <c r="O1138" s="44"/>
      <c r="P1138" s="12"/>
      <c r="Q1138" s="12"/>
      <c r="R1138" s="12"/>
      <c r="S1138" s="44"/>
      <c r="T1138" s="12"/>
      <c r="U1138" s="12"/>
    </row>
    <row r="1139" spans="6:21" x14ac:dyDescent="0.2">
      <c r="F1139" s="163">
        <f t="shared" si="204"/>
        <v>54.749999999999027</v>
      </c>
      <c r="G1139" s="46">
        <f t="shared" si="200"/>
        <v>3.6755155559745066E-12</v>
      </c>
      <c r="H1139" s="46">
        <f t="shared" si="205"/>
        <v>-0.96539683799800902</v>
      </c>
      <c r="I1139" s="46">
        <f t="shared" si="206"/>
        <v>-0.96539683799433351</v>
      </c>
      <c r="J1139" s="46">
        <f t="shared" si="201"/>
        <v>-3.7030667472775849E-2</v>
      </c>
      <c r="K1139" s="46">
        <f t="shared" si="202"/>
        <v>-1.0024275054671095</v>
      </c>
      <c r="L1139" s="46">
        <f t="shared" si="203"/>
        <v>-0.15756120887312855</v>
      </c>
      <c r="M1139" s="46">
        <f t="shared" si="207"/>
        <v>-1.1599887143402379</v>
      </c>
      <c r="O1139" s="44"/>
      <c r="P1139" s="12"/>
      <c r="Q1139" s="12"/>
      <c r="R1139" s="12"/>
      <c r="S1139" s="44"/>
      <c r="T1139" s="12"/>
      <c r="U1139" s="12"/>
    </row>
    <row r="1140" spans="6:21" x14ac:dyDescent="0.2">
      <c r="F1140" s="163">
        <f t="shared" si="204"/>
        <v>54.799999999999024</v>
      </c>
      <c r="G1140" s="46">
        <f t="shared" si="200"/>
        <v>-0.17633557568476235</v>
      </c>
      <c r="H1140" s="46">
        <f t="shared" si="205"/>
        <v>-0.64415581048668979</v>
      </c>
      <c r="I1140" s="46">
        <f t="shared" si="206"/>
        <v>-0.82049138617145212</v>
      </c>
      <c r="J1140" s="46">
        <f t="shared" si="201"/>
        <v>-6.4273025839617194E-3</v>
      </c>
      <c r="K1140" s="46">
        <f t="shared" si="202"/>
        <v>-0.82691868875541386</v>
      </c>
      <c r="L1140" s="46">
        <f t="shared" si="203"/>
        <v>-6.1312993435699972E-2</v>
      </c>
      <c r="M1140" s="46">
        <f t="shared" si="207"/>
        <v>-0.88823168219111381</v>
      </c>
      <c r="O1140" s="44"/>
      <c r="P1140" s="12"/>
      <c r="Q1140" s="12"/>
      <c r="R1140" s="12"/>
      <c r="S1140" s="44"/>
      <c r="T1140" s="12"/>
      <c r="U1140" s="12"/>
    </row>
    <row r="1141" spans="6:21" x14ac:dyDescent="0.2">
      <c r="F1141" s="163">
        <f t="shared" si="204"/>
        <v>54.849999999999021</v>
      </c>
      <c r="G1141" s="46">
        <f t="shared" si="200"/>
        <v>-0.28531695488740566</v>
      </c>
      <c r="H1141" s="46">
        <f t="shared" si="205"/>
        <v>-9.2743910579756395E-2</v>
      </c>
      <c r="I1141" s="46">
        <f t="shared" si="206"/>
        <v>-0.37806086546716205</v>
      </c>
      <c r="J1141" s="46">
        <f t="shared" si="201"/>
        <v>2.480864218326307E-2</v>
      </c>
      <c r="K1141" s="46">
        <f t="shared" si="202"/>
        <v>-0.35325222328389899</v>
      </c>
      <c r="L1141" s="46">
        <f t="shared" si="203"/>
        <v>5.6053837391376905E-2</v>
      </c>
      <c r="M1141" s="46">
        <f t="shared" si="207"/>
        <v>-0.29719838589252207</v>
      </c>
      <c r="O1141" s="44"/>
      <c r="P1141" s="12"/>
      <c r="Q1141" s="12"/>
      <c r="R1141" s="12"/>
      <c r="S1141" s="44"/>
      <c r="T1141" s="12"/>
      <c r="U1141" s="12"/>
    </row>
    <row r="1142" spans="6:21" x14ac:dyDescent="0.2">
      <c r="F1142" s="163">
        <f t="shared" si="204"/>
        <v>54.899999999999018</v>
      </c>
      <c r="G1142" s="46">
        <f t="shared" si="200"/>
        <v>-0.28531695488968878</v>
      </c>
      <c r="H1142" s="46">
        <f t="shared" si="205"/>
        <v>0.49180740445004534</v>
      </c>
      <c r="I1142" s="46">
        <f t="shared" si="206"/>
        <v>0.20649044956035656</v>
      </c>
      <c r="J1142" s="46">
        <f t="shared" si="201"/>
        <v>5.3602902021108213E-2</v>
      </c>
      <c r="K1142" s="46">
        <f t="shared" si="202"/>
        <v>0.26009335158146479</v>
      </c>
      <c r="L1142" s="46">
        <f t="shared" si="203"/>
        <v>0.15411351378594632</v>
      </c>
      <c r="M1142" s="46">
        <f t="shared" si="207"/>
        <v>0.41420686536741108</v>
      </c>
      <c r="O1142" s="44"/>
      <c r="P1142" s="12"/>
      <c r="Q1142" s="12"/>
      <c r="R1142" s="12"/>
      <c r="S1142" s="44"/>
      <c r="T1142" s="12"/>
      <c r="U1142" s="12"/>
    </row>
    <row r="1143" spans="6:21" x14ac:dyDescent="0.2">
      <c r="F1143" s="163">
        <f t="shared" si="204"/>
        <v>54.949999999999015</v>
      </c>
      <c r="G1143" s="46">
        <f t="shared" si="200"/>
        <v>-0.17633557569073968</v>
      </c>
      <c r="H1143" s="46">
        <f t="shared" si="205"/>
        <v>0.90062524399139887</v>
      </c>
      <c r="I1143" s="46">
        <f t="shared" si="206"/>
        <v>0.72428966830065922</v>
      </c>
      <c r="J1143" s="46">
        <f t="shared" si="201"/>
        <v>7.712152456009902E-2</v>
      </c>
      <c r="K1143" s="46">
        <f t="shared" si="202"/>
        <v>0.80141119286075824</v>
      </c>
      <c r="L1143" s="46">
        <f t="shared" si="203"/>
        <v>0.19909041210010958</v>
      </c>
      <c r="M1143" s="46">
        <f t="shared" si="207"/>
        <v>1.0005016049608679</v>
      </c>
      <c r="O1143" s="44"/>
      <c r="P1143" s="12"/>
      <c r="Q1143" s="12"/>
      <c r="R1143" s="12"/>
      <c r="S1143" s="44"/>
      <c r="T1143" s="12"/>
      <c r="U1143" s="12"/>
    </row>
    <row r="1144" spans="6:21" x14ac:dyDescent="0.2">
      <c r="F1144" s="163">
        <f t="shared" si="204"/>
        <v>54.999999999999012</v>
      </c>
      <c r="G1144" s="46">
        <f t="shared" si="200"/>
        <v>-3.7469618553720436E-12</v>
      </c>
      <c r="H1144" s="46">
        <f t="shared" si="205"/>
        <v>0.98763010795091566</v>
      </c>
      <c r="I1144" s="46">
        <f t="shared" si="206"/>
        <v>0.98763010794716866</v>
      </c>
      <c r="J1144" s="46">
        <f t="shared" si="201"/>
        <v>9.3049789559239635E-2</v>
      </c>
      <c r="K1144" s="46">
        <f t="shared" si="202"/>
        <v>1.0806798975064082</v>
      </c>
      <c r="L1144" s="46">
        <f t="shared" si="203"/>
        <v>0.17549271300339708</v>
      </c>
      <c r="M1144" s="46">
        <f t="shared" si="207"/>
        <v>1.2561726105098054</v>
      </c>
      <c r="O1144" s="44"/>
      <c r="P1144" s="12"/>
      <c r="Q1144" s="12"/>
      <c r="R1144" s="12"/>
      <c r="S1144" s="44"/>
      <c r="T1144" s="12"/>
      <c r="U1144" s="12"/>
    </row>
    <row r="1145" spans="6:21" x14ac:dyDescent="0.2">
      <c r="F1145" s="163">
        <f t="shared" si="204"/>
        <v>55.04999999999901</v>
      </c>
      <c r="G1145" s="46">
        <f t="shared" si="200"/>
        <v>0.17633557568470454</v>
      </c>
      <c r="H1145" s="46">
        <f t="shared" si="205"/>
        <v>0.72173326730647291</v>
      </c>
      <c r="I1145" s="46">
        <f t="shared" si="206"/>
        <v>0.8980688429911774</v>
      </c>
      <c r="J1145" s="46">
        <f t="shared" si="201"/>
        <v>9.9820025385706668E-2</v>
      </c>
      <c r="K1145" s="46">
        <f t="shared" si="202"/>
        <v>0.99788886837688406</v>
      </c>
      <c r="L1145" s="46">
        <f t="shared" si="203"/>
        <v>9.1448395630044158E-2</v>
      </c>
      <c r="M1145" s="46">
        <f t="shared" si="207"/>
        <v>1.0893372640069283</v>
      </c>
      <c r="O1145" s="44"/>
      <c r="P1145" s="12"/>
      <c r="Q1145" s="12"/>
      <c r="R1145" s="12"/>
      <c r="S1145" s="44"/>
      <c r="T1145" s="12"/>
      <c r="U1145" s="12"/>
    </row>
    <row r="1146" spans="6:21" x14ac:dyDescent="0.2">
      <c r="F1146" s="163">
        <f t="shared" si="204"/>
        <v>55.099999999999007</v>
      </c>
      <c r="G1146" s="46">
        <f t="shared" si="200"/>
        <v>0.28531695488738357</v>
      </c>
      <c r="H1146" s="46">
        <f t="shared" si="205"/>
        <v>0.19794544272853681</v>
      </c>
      <c r="I1146" s="46">
        <f t="shared" si="206"/>
        <v>0.48326239761592038</v>
      </c>
      <c r="J1146" s="46">
        <f t="shared" si="201"/>
        <v>9.6765900417490502E-2</v>
      </c>
      <c r="K1146" s="46">
        <f t="shared" si="202"/>
        <v>0.58002829803341083</v>
      </c>
      <c r="L1146" s="46">
        <f t="shared" si="203"/>
        <v>-2.4094359302648888E-2</v>
      </c>
      <c r="M1146" s="46">
        <f t="shared" si="207"/>
        <v>0.55593393873076202</v>
      </c>
      <c r="O1146" s="44"/>
      <c r="P1146" s="12"/>
      <c r="Q1146" s="12"/>
      <c r="R1146" s="12"/>
      <c r="S1146" s="44"/>
      <c r="T1146" s="12"/>
      <c r="U1146" s="12"/>
    </row>
    <row r="1147" spans="6:21" x14ac:dyDescent="0.2">
      <c r="F1147" s="163">
        <f t="shared" si="204"/>
        <v>55.149999999999004</v>
      </c>
      <c r="G1147" s="46">
        <f t="shared" si="200"/>
        <v>0.28531695488971087</v>
      </c>
      <c r="H1147" s="46">
        <f t="shared" si="205"/>
        <v>-0.39657259105941262</v>
      </c>
      <c r="I1147" s="46">
        <f t="shared" si="206"/>
        <v>-0.11125563616970174</v>
      </c>
      <c r="J1147" s="46">
        <f t="shared" si="201"/>
        <v>8.4188003894915056E-2</v>
      </c>
      <c r="K1147" s="46">
        <f t="shared" si="202"/>
        <v>-2.7067632274786688E-2</v>
      </c>
      <c r="L1147" s="46">
        <f t="shared" si="203"/>
        <v>-0.1313380657195283</v>
      </c>
      <c r="M1147" s="46">
        <f t="shared" si="207"/>
        <v>-0.15840569799431498</v>
      </c>
      <c r="O1147" s="44"/>
      <c r="P1147" s="12"/>
      <c r="Q1147" s="12"/>
      <c r="R1147" s="12"/>
      <c r="S1147" s="44"/>
      <c r="T1147" s="12"/>
      <c r="U1147" s="12"/>
    </row>
    <row r="1148" spans="6:21" x14ac:dyDescent="0.2">
      <c r="F1148" s="163">
        <f t="shared" si="204"/>
        <v>55.199999999999001</v>
      </c>
      <c r="G1148" s="46">
        <f t="shared" si="200"/>
        <v>0.17633557569079747</v>
      </c>
      <c r="H1148" s="46">
        <f t="shared" si="205"/>
        <v>-0.84938661819819217</v>
      </c>
      <c r="I1148" s="46">
        <f t="shared" si="206"/>
        <v>-0.67305104250739467</v>
      </c>
      <c r="J1148" s="46">
        <f t="shared" si="201"/>
        <v>6.3324261705080612E-2</v>
      </c>
      <c r="K1148" s="46">
        <f t="shared" si="202"/>
        <v>-0.60972678080231402</v>
      </c>
      <c r="L1148" s="46">
        <f t="shared" si="203"/>
        <v>-0.1933437574754554</v>
      </c>
      <c r="M1148" s="46">
        <f t="shared" si="207"/>
        <v>-0.80307053827776942</v>
      </c>
      <c r="O1148" s="44"/>
      <c r="P1148" s="12"/>
      <c r="Q1148" s="12"/>
      <c r="R1148" s="12"/>
      <c r="S1148" s="44"/>
      <c r="T1148" s="12"/>
      <c r="U1148" s="12"/>
    </row>
    <row r="1149" spans="6:21" x14ac:dyDescent="0.2">
      <c r="F1149" s="163">
        <f t="shared" si="204"/>
        <v>55.249999999998998</v>
      </c>
      <c r="G1149" s="46">
        <f t="shared" si="200"/>
        <v>3.7843021034530961E-12</v>
      </c>
      <c r="H1149" s="46">
        <f t="shared" si="205"/>
        <v>-0.99869634446880406</v>
      </c>
      <c r="I1149" s="46">
        <f t="shared" si="206"/>
        <v>-0.99869634446501976</v>
      </c>
      <c r="J1149" s="46">
        <f t="shared" si="201"/>
        <v>3.622809879962554E-2</v>
      </c>
      <c r="K1149" s="46">
        <f t="shared" si="202"/>
        <v>-0.96246824566539424</v>
      </c>
      <c r="L1149" s="46">
        <f t="shared" si="203"/>
        <v>-0.18875422653367396</v>
      </c>
      <c r="M1149" s="46">
        <f t="shared" si="207"/>
        <v>-1.1512224721990683</v>
      </c>
      <c r="O1149" s="44"/>
      <c r="P1149" s="12"/>
      <c r="Q1149" s="12"/>
      <c r="R1149" s="12"/>
      <c r="S1149" s="44"/>
      <c r="T1149" s="12"/>
      <c r="U1149" s="12"/>
    </row>
    <row r="1150" spans="6:21" x14ac:dyDescent="0.2">
      <c r="F1150" s="163">
        <f t="shared" si="204"/>
        <v>55.299999999998995</v>
      </c>
      <c r="G1150" s="46">
        <f t="shared" si="200"/>
        <v>-0.17633557568467431</v>
      </c>
      <c r="H1150" s="46">
        <f t="shared" si="205"/>
        <v>-0.79115015929301136</v>
      </c>
      <c r="I1150" s="46">
        <f t="shared" si="206"/>
        <v>-0.96748573497768564</v>
      </c>
      <c r="J1150" s="46">
        <f t="shared" si="201"/>
        <v>5.566339590846802E-3</v>
      </c>
      <c r="K1150" s="46">
        <f t="shared" si="202"/>
        <v>-0.96191939538683879</v>
      </c>
      <c r="L1150" s="46">
        <f t="shared" si="203"/>
        <v>-0.11915028853124826</v>
      </c>
      <c r="M1150" s="46">
        <f t="shared" si="207"/>
        <v>-1.0810696839180871</v>
      </c>
      <c r="O1150" s="44"/>
      <c r="P1150" s="12"/>
      <c r="Q1150" s="12"/>
      <c r="R1150" s="12"/>
      <c r="S1150" s="44"/>
      <c r="T1150" s="12"/>
      <c r="U1150" s="12"/>
    </row>
    <row r="1151" spans="6:21" x14ac:dyDescent="0.2">
      <c r="F1151" s="163">
        <f t="shared" si="204"/>
        <v>55.349999999998992</v>
      </c>
      <c r="G1151" s="46">
        <f t="shared" si="200"/>
        <v>-0.28531695488737202</v>
      </c>
      <c r="H1151" s="46">
        <f t="shared" si="205"/>
        <v>-0.30090882583804673</v>
      </c>
      <c r="I1151" s="46">
        <f t="shared" si="206"/>
        <v>-0.58622578072541875</v>
      </c>
      <c r="J1151" s="46">
        <f t="shared" si="201"/>
        <v>-2.5643262881194014E-2</v>
      </c>
      <c r="K1151" s="46">
        <f t="shared" si="202"/>
        <v>-0.61186904360661276</v>
      </c>
      <c r="L1151" s="46">
        <f t="shared" si="203"/>
        <v>-8.5062874678674249E-3</v>
      </c>
      <c r="M1151" s="46">
        <f t="shared" si="207"/>
        <v>-0.62037533107448017</v>
      </c>
      <c r="O1151" s="44"/>
      <c r="P1151" s="12"/>
      <c r="Q1151" s="12"/>
      <c r="R1151" s="12"/>
      <c r="S1151" s="44"/>
      <c r="T1151" s="12"/>
      <c r="U1151" s="12"/>
    </row>
    <row r="1152" spans="6:21" x14ac:dyDescent="0.2">
      <c r="F1152" s="163">
        <f t="shared" si="204"/>
        <v>55.39999999999899</v>
      </c>
      <c r="G1152" s="46">
        <f t="shared" si="200"/>
        <v>-0.28531695488972242</v>
      </c>
      <c r="H1152" s="46">
        <f t="shared" si="205"/>
        <v>0.29685377161426124</v>
      </c>
      <c r="I1152" s="46">
        <f t="shared" si="206"/>
        <v>1.1536816724538823E-2</v>
      </c>
      <c r="J1152" s="46">
        <f t="shared" si="201"/>
        <v>-5.4329036436899653E-2</v>
      </c>
      <c r="K1152" s="46">
        <f t="shared" si="202"/>
        <v>-4.2792219712360829E-2</v>
      </c>
      <c r="L1152" s="46">
        <f t="shared" si="203"/>
        <v>0.10506761480178986</v>
      </c>
      <c r="M1152" s="46">
        <f t="shared" si="207"/>
        <v>6.2275395089429031E-2</v>
      </c>
      <c r="O1152" s="44"/>
      <c r="P1152" s="12"/>
      <c r="Q1152" s="12"/>
      <c r="R1152" s="12"/>
      <c r="S1152" s="44"/>
      <c r="T1152" s="12"/>
      <c r="U1152" s="12"/>
    </row>
    <row r="1153" spans="6:21" x14ac:dyDescent="0.2">
      <c r="F1153" s="163">
        <f t="shared" si="204"/>
        <v>55.449999999998987</v>
      </c>
      <c r="G1153" s="46">
        <f t="shared" si="200"/>
        <v>-0.17633557569082767</v>
      </c>
      <c r="H1153" s="46">
        <f t="shared" si="205"/>
        <v>0.7885440640836533</v>
      </c>
      <c r="I1153" s="46">
        <f t="shared" si="206"/>
        <v>0.6122084883928256</v>
      </c>
      <c r="J1153" s="46">
        <f t="shared" si="201"/>
        <v>-7.7667706006995393E-2</v>
      </c>
      <c r="K1153" s="46">
        <f t="shared" si="202"/>
        <v>0.53454078238583025</v>
      </c>
      <c r="L1153" s="46">
        <f t="shared" si="203"/>
        <v>0.18245208278401995</v>
      </c>
      <c r="M1153" s="46">
        <f t="shared" si="207"/>
        <v>0.71699286516985017</v>
      </c>
      <c r="O1153" s="44"/>
      <c r="P1153" s="12"/>
      <c r="Q1153" s="12"/>
      <c r="R1153" s="12"/>
      <c r="S1153" s="44"/>
      <c r="T1153" s="12"/>
      <c r="U1153" s="12"/>
    </row>
    <row r="1154" spans="6:21" x14ac:dyDescent="0.2">
      <c r="F1154" s="163">
        <f t="shared" si="204"/>
        <v>55.499999999998984</v>
      </c>
      <c r="G1154" s="46">
        <f t="shared" si="200"/>
        <v>-3.8216423515341486E-12</v>
      </c>
      <c r="H1154" s="46">
        <f t="shared" si="205"/>
        <v>0.99847042273801179</v>
      </c>
      <c r="I1154" s="46">
        <f t="shared" si="206"/>
        <v>0.99847042273419018</v>
      </c>
      <c r="J1154" s="46">
        <f t="shared" si="201"/>
        <v>-9.3362262454902256E-2</v>
      </c>
      <c r="K1154" s="46">
        <f t="shared" si="202"/>
        <v>0.90510816027928787</v>
      </c>
      <c r="L1154" s="46">
        <f t="shared" si="203"/>
        <v>0.19699285080244319</v>
      </c>
      <c r="M1154" s="46">
        <f t="shared" si="207"/>
        <v>1.1021010110817311</v>
      </c>
      <c r="O1154" s="44"/>
      <c r="P1154" s="12"/>
      <c r="Q1154" s="12"/>
      <c r="R1154" s="12"/>
      <c r="S1154" s="44"/>
      <c r="T1154" s="12"/>
      <c r="U1154" s="12"/>
    </row>
    <row r="1155" spans="6:21" x14ac:dyDescent="0.2">
      <c r="F1155" s="163">
        <f t="shared" si="204"/>
        <v>55.549999999998981</v>
      </c>
      <c r="G1155" s="46">
        <f t="shared" si="200"/>
        <v>0.17633557568461652</v>
      </c>
      <c r="H1155" s="46">
        <f t="shared" si="205"/>
        <v>0.85162159669099091</v>
      </c>
      <c r="I1155" s="46">
        <f t="shared" si="206"/>
        <v>1.0279571723756074</v>
      </c>
      <c r="J1155" s="46">
        <f t="shared" si="201"/>
        <v>-9.9868035916422446E-2</v>
      </c>
      <c r="K1155" s="46">
        <f t="shared" si="202"/>
        <v>0.92808913645918489</v>
      </c>
      <c r="L1155" s="46">
        <f t="shared" si="203"/>
        <v>0.14368150432622784</v>
      </c>
      <c r="M1155" s="46">
        <f t="shared" si="207"/>
        <v>1.0717706407854128</v>
      </c>
      <c r="O1155" s="44"/>
      <c r="P1155" s="12"/>
      <c r="Q1155" s="12"/>
      <c r="R1155" s="12"/>
      <c r="S1155" s="44"/>
      <c r="T1155" s="12"/>
      <c r="U1155" s="12"/>
    </row>
    <row r="1156" spans="6:21" x14ac:dyDescent="0.2">
      <c r="F1156" s="163">
        <f t="shared" si="204"/>
        <v>55.599999999998978</v>
      </c>
      <c r="G1156" s="46">
        <f t="shared" si="200"/>
        <v>0.28531695488734993</v>
      </c>
      <c r="H1156" s="46">
        <f t="shared" si="205"/>
        <v>0.4004698633810479</v>
      </c>
      <c r="I1156" s="46">
        <f t="shared" si="206"/>
        <v>0.68578681826839782</v>
      </c>
      <c r="J1156" s="46">
        <f t="shared" si="201"/>
        <v>-9.6544723351284445E-2</v>
      </c>
      <c r="K1156" s="46">
        <f t="shared" si="202"/>
        <v>0.58924209491711332</v>
      </c>
      <c r="L1156" s="46">
        <f t="shared" si="203"/>
        <v>4.0880575651524122E-2</v>
      </c>
      <c r="M1156" s="46">
        <f t="shared" si="207"/>
        <v>0.63012267056863758</v>
      </c>
      <c r="O1156" s="44"/>
      <c r="P1156" s="12"/>
      <c r="Q1156" s="12"/>
      <c r="R1156" s="12"/>
      <c r="S1156" s="44"/>
      <c r="T1156" s="12"/>
      <c r="U1156" s="12"/>
    </row>
    <row r="1157" spans="6:21" x14ac:dyDescent="0.2">
      <c r="F1157" s="163">
        <f t="shared" si="204"/>
        <v>55.649999999998975</v>
      </c>
      <c r="G1157" s="46">
        <f t="shared" si="200"/>
        <v>0.28531695488974451</v>
      </c>
      <c r="H1157" s="46">
        <f t="shared" si="205"/>
        <v>-0.19377845668932198</v>
      </c>
      <c r="I1157" s="46">
        <f t="shared" si="206"/>
        <v>9.1538498200422536E-2</v>
      </c>
      <c r="J1157" s="46">
        <f t="shared" si="201"/>
        <v>-8.371940764237934E-2</v>
      </c>
      <c r="K1157" s="46">
        <f t="shared" si="202"/>
        <v>7.8190905580431957E-3</v>
      </c>
      <c r="L1157" s="46">
        <f t="shared" si="203"/>
        <v>-7.6001237118283521E-2</v>
      </c>
      <c r="M1157" s="46">
        <f t="shared" si="207"/>
        <v>-6.8182146560240325E-2</v>
      </c>
      <c r="O1157" s="44"/>
      <c r="P1157" s="12"/>
      <c r="Q1157" s="12"/>
      <c r="R1157" s="12"/>
      <c r="S1157" s="44"/>
      <c r="T1157" s="12"/>
      <c r="U1157" s="12"/>
    </row>
    <row r="1158" spans="6:21" x14ac:dyDescent="0.2">
      <c r="F1158" s="163">
        <f t="shared" si="204"/>
        <v>55.699999999998973</v>
      </c>
      <c r="G1158" s="46">
        <f t="shared" si="200"/>
        <v>0.17633557569088545</v>
      </c>
      <c r="H1158" s="46">
        <f t="shared" si="205"/>
        <v>-0.71878552223469783</v>
      </c>
      <c r="I1158" s="46">
        <f t="shared" si="206"/>
        <v>-0.5424499465438124</v>
      </c>
      <c r="J1158" s="46">
        <f t="shared" si="201"/>
        <v>-6.2654365856293484E-2</v>
      </c>
      <c r="K1158" s="46">
        <f t="shared" si="202"/>
        <v>-0.60510431240010587</v>
      </c>
      <c r="L1158" s="46">
        <f t="shared" si="203"/>
        <v>-0.16670522352699976</v>
      </c>
      <c r="M1158" s="46">
        <f t="shared" si="207"/>
        <v>-0.77180953592710566</v>
      </c>
      <c r="O1158" s="44"/>
      <c r="P1158" s="12"/>
      <c r="Q1158" s="12"/>
      <c r="R1158" s="12"/>
      <c r="S1158" s="44"/>
      <c r="T1158" s="12"/>
      <c r="U1158" s="12"/>
    </row>
    <row r="1159" spans="6:21" x14ac:dyDescent="0.2">
      <c r="F1159" s="163">
        <f t="shared" si="204"/>
        <v>55.74999999999897</v>
      </c>
      <c r="G1159" s="46">
        <f t="shared" si="200"/>
        <v>3.8930886509316864E-12</v>
      </c>
      <c r="H1159" s="46">
        <f t="shared" si="205"/>
        <v>-0.98695489723264729</v>
      </c>
      <c r="I1159" s="46">
        <f t="shared" si="206"/>
        <v>-0.98695489722875418</v>
      </c>
      <c r="J1159" s="46">
        <f t="shared" si="201"/>
        <v>-3.5422834999941796E-2</v>
      </c>
      <c r="K1159" s="46">
        <f t="shared" si="202"/>
        <v>-1.022377732228696</v>
      </c>
      <c r="L1159" s="46">
        <f t="shared" si="203"/>
        <v>-0.19998934993810952</v>
      </c>
      <c r="M1159" s="46">
        <f t="shared" si="207"/>
        <v>-1.2223670821668053</v>
      </c>
      <c r="O1159" s="44"/>
      <c r="P1159" s="12"/>
      <c r="Q1159" s="12"/>
      <c r="R1159" s="12"/>
      <c r="S1159" s="44"/>
      <c r="T1159" s="12"/>
      <c r="U1159" s="12"/>
    </row>
    <row r="1160" spans="6:21" x14ac:dyDescent="0.2">
      <c r="F1160" s="163">
        <f t="shared" si="204"/>
        <v>55.799999999998967</v>
      </c>
      <c r="G1160" s="46">
        <f t="shared" si="200"/>
        <v>-0.17633557568458633</v>
      </c>
      <c r="H1160" s="46">
        <f t="shared" si="205"/>
        <v>-0.90246383509256001</v>
      </c>
      <c r="I1160" s="46">
        <f t="shared" si="206"/>
        <v>-1.0787994107771464</v>
      </c>
      <c r="J1160" s="46">
        <f t="shared" si="201"/>
        <v>-4.7049624995637107E-3</v>
      </c>
      <c r="K1160" s="46">
        <f t="shared" si="202"/>
        <v>-1.08350437327671</v>
      </c>
      <c r="L1160" s="46">
        <f t="shared" si="203"/>
        <v>-0.1643892492596061</v>
      </c>
      <c r="M1160" s="46">
        <f t="shared" si="207"/>
        <v>-1.2478936225363162</v>
      </c>
      <c r="O1160" s="44"/>
      <c r="P1160" s="12"/>
      <c r="Q1160" s="12"/>
      <c r="R1160" s="12"/>
      <c r="S1160" s="44"/>
      <c r="T1160" s="12"/>
      <c r="U1160" s="12"/>
    </row>
    <row r="1161" spans="6:21" x14ac:dyDescent="0.2">
      <c r="F1161" s="163">
        <f t="shared" si="204"/>
        <v>55.849999999998964</v>
      </c>
      <c r="G1161" s="46">
        <f t="shared" si="200"/>
        <v>-0.28531695488733844</v>
      </c>
      <c r="H1161" s="46">
        <f t="shared" si="205"/>
        <v>-0.49550282880676966</v>
      </c>
      <c r="I1161" s="46">
        <f t="shared" si="206"/>
        <v>-0.78081978369410809</v>
      </c>
      <c r="J1161" s="46">
        <f t="shared" si="201"/>
        <v>2.6475975893079585E-2</v>
      </c>
      <c r="K1161" s="46">
        <f t="shared" si="202"/>
        <v>-0.7543438078010285</v>
      </c>
      <c r="L1161" s="46">
        <f t="shared" si="203"/>
        <v>-7.216700154880272E-2</v>
      </c>
      <c r="M1161" s="46">
        <f t="shared" si="207"/>
        <v>-0.82651080934983123</v>
      </c>
      <c r="O1161" s="44"/>
      <c r="P1161" s="12"/>
      <c r="Q1161" s="12"/>
      <c r="R1161" s="12"/>
      <c r="S1161" s="44"/>
      <c r="T1161" s="12"/>
      <c r="U1161" s="12"/>
    </row>
    <row r="1162" spans="6:21" x14ac:dyDescent="0.2">
      <c r="F1162" s="163">
        <f t="shared" si="204"/>
        <v>55.899999999998961</v>
      </c>
      <c r="G1162" s="46">
        <f t="shared" si="200"/>
        <v>-0.285316954889756</v>
      </c>
      <c r="H1162" s="46">
        <f t="shared" si="205"/>
        <v>8.8512108413514937E-2</v>
      </c>
      <c r="I1162" s="46">
        <f t="shared" si="206"/>
        <v>-0.19680484647624108</v>
      </c>
      <c r="J1162" s="46">
        <f t="shared" si="201"/>
        <v>5.5051129138305011E-2</v>
      </c>
      <c r="K1162" s="46">
        <f t="shared" si="202"/>
        <v>-0.14175371733793607</v>
      </c>
      <c r="L1162" s="46">
        <f t="shared" si="203"/>
        <v>4.4912410429010945E-2</v>
      </c>
      <c r="M1162" s="46">
        <f t="shared" si="207"/>
        <v>-9.6841306908925118E-2</v>
      </c>
      <c r="O1162" s="44"/>
      <c r="P1162" s="12"/>
      <c r="Q1162" s="12"/>
      <c r="R1162" s="12"/>
      <c r="S1162" s="44"/>
      <c r="T1162" s="12"/>
      <c r="U1162" s="12"/>
    </row>
    <row r="1163" spans="6:21" x14ac:dyDescent="0.2">
      <c r="F1163" s="163">
        <f t="shared" si="204"/>
        <v>55.949999999998958</v>
      </c>
      <c r="G1163" s="46">
        <f t="shared" si="200"/>
        <v>-0.17633557569091565</v>
      </c>
      <c r="H1163" s="46">
        <f t="shared" si="205"/>
        <v>0.64089974540706152</v>
      </c>
      <c r="I1163" s="46">
        <f t="shared" si="206"/>
        <v>0.46456416971614589</v>
      </c>
      <c r="J1163" s="46">
        <f t="shared" si="201"/>
        <v>7.8208109499686929E-2</v>
      </c>
      <c r="K1163" s="46">
        <f t="shared" si="202"/>
        <v>0.54277227921583282</v>
      </c>
      <c r="L1163" s="46">
        <f t="shared" si="203"/>
        <v>0.1465222152497869</v>
      </c>
      <c r="M1163" s="46">
        <f t="shared" si="207"/>
        <v>0.68929449446561974</v>
      </c>
      <c r="O1163" s="44"/>
      <c r="P1163" s="12"/>
      <c r="Q1163" s="12"/>
      <c r="R1163" s="12"/>
      <c r="S1163" s="44"/>
      <c r="T1163" s="12"/>
      <c r="U1163" s="12"/>
    </row>
    <row r="1164" spans="6:21" x14ac:dyDescent="0.2">
      <c r="F1164" s="163">
        <f t="shared" si="204"/>
        <v>55.999999999998956</v>
      </c>
      <c r="G1164" s="46">
        <f t="shared" si="200"/>
        <v>-3.930428899012739E-12</v>
      </c>
      <c r="H1164" s="46">
        <f t="shared" si="205"/>
        <v>0.96427997283131961</v>
      </c>
      <c r="I1164" s="46">
        <f t="shared" si="206"/>
        <v>0.9642799728273892</v>
      </c>
      <c r="J1164" s="46">
        <f t="shared" si="201"/>
        <v>9.3667789827071496E-2</v>
      </c>
      <c r="K1164" s="46">
        <f t="shared" si="202"/>
        <v>1.0579477626544607</v>
      </c>
      <c r="L1164" s="46">
        <f t="shared" si="203"/>
        <v>0.19766398488737436</v>
      </c>
      <c r="M1164" s="46">
        <f t="shared" si="207"/>
        <v>1.2556117475418349</v>
      </c>
      <c r="O1164" s="44"/>
      <c r="P1164" s="12"/>
      <c r="Q1164" s="12"/>
      <c r="R1164" s="12"/>
      <c r="S1164" s="44"/>
      <c r="T1164" s="12"/>
      <c r="U1164" s="12"/>
    </row>
    <row r="1165" spans="6:21" x14ac:dyDescent="0.2">
      <c r="F1165" s="163">
        <f t="shared" si="204"/>
        <v>56.049999999998953</v>
      </c>
      <c r="G1165" s="46">
        <f t="shared" si="200"/>
        <v>0.17633557568452851</v>
      </c>
      <c r="H1165" s="46">
        <f t="shared" si="205"/>
        <v>0.94310200646619058</v>
      </c>
      <c r="I1165" s="46">
        <f t="shared" si="206"/>
        <v>1.1194375821507192</v>
      </c>
      <c r="J1165" s="46">
        <f t="shared" si="201"/>
        <v>9.9908616937920247E-2</v>
      </c>
      <c r="K1165" s="46">
        <f t="shared" si="202"/>
        <v>1.2193461990886394</v>
      </c>
      <c r="L1165" s="46">
        <f t="shared" si="203"/>
        <v>0.18072247495714777</v>
      </c>
      <c r="M1165" s="46">
        <f t="shared" si="207"/>
        <v>1.4000686740457871</v>
      </c>
      <c r="O1165" s="44"/>
      <c r="P1165" s="12"/>
      <c r="Q1165" s="12"/>
      <c r="R1165" s="12"/>
      <c r="S1165" s="44"/>
      <c r="T1165" s="12"/>
      <c r="U1165" s="12"/>
    </row>
    <row r="1166" spans="6:21" x14ac:dyDescent="0.2">
      <c r="F1166" s="163">
        <f t="shared" si="204"/>
        <v>56.09999999999895</v>
      </c>
      <c r="G1166" s="46">
        <f t="shared" si="200"/>
        <v>0.28531695488731634</v>
      </c>
      <c r="H1166" s="46">
        <f t="shared" si="205"/>
        <v>0.58493319401617538</v>
      </c>
      <c r="I1166" s="46">
        <f t="shared" si="206"/>
        <v>0.87025014890349173</v>
      </c>
      <c r="J1166" s="46">
        <f t="shared" si="201"/>
        <v>9.6316364007933086E-2</v>
      </c>
      <c r="K1166" s="46">
        <f t="shared" si="202"/>
        <v>0.96656651291142481</v>
      </c>
      <c r="L1166" s="46">
        <f t="shared" si="203"/>
        <v>0.10153301027833911</v>
      </c>
      <c r="M1166" s="46">
        <f t="shared" si="207"/>
        <v>1.0680995231897641</v>
      </c>
      <c r="O1166" s="44"/>
      <c r="P1166" s="12"/>
      <c r="Q1166" s="12"/>
      <c r="R1166" s="12"/>
      <c r="S1166" s="44"/>
      <c r="T1166" s="12"/>
      <c r="U1166" s="12"/>
    </row>
    <row r="1167" spans="6:21" x14ac:dyDescent="0.2">
      <c r="F1167" s="163">
        <f t="shared" si="204"/>
        <v>56.149999999998947</v>
      </c>
      <c r="G1167" s="46">
        <f t="shared" si="200"/>
        <v>0.2853169548897781</v>
      </c>
      <c r="H1167" s="46">
        <f t="shared" si="205"/>
        <v>1.7755037292413779E-2</v>
      </c>
      <c r="I1167" s="46">
        <f t="shared" si="206"/>
        <v>0.30307199218219188</v>
      </c>
      <c r="J1167" s="46">
        <f t="shared" si="201"/>
        <v>8.3244583229804631E-2</v>
      </c>
      <c r="K1167" s="46">
        <f t="shared" si="202"/>
        <v>0.38631657541199649</v>
      </c>
      <c r="L1167" s="46">
        <f t="shared" si="203"/>
        <v>-1.262843135459024E-2</v>
      </c>
      <c r="M1167" s="46">
        <f t="shared" si="207"/>
        <v>0.37368814405740625</v>
      </c>
      <c r="O1167" s="44"/>
      <c r="P1167" s="12"/>
      <c r="Q1167" s="12"/>
      <c r="R1167" s="12"/>
      <c r="S1167" s="44"/>
      <c r="T1167" s="12"/>
      <c r="U1167" s="12"/>
    </row>
    <row r="1168" spans="6:21" x14ac:dyDescent="0.2">
      <c r="F1168" s="163">
        <f t="shared" si="204"/>
        <v>56.199999999998944</v>
      </c>
      <c r="G1168" s="46">
        <f t="shared" si="200"/>
        <v>0.1763355756909735</v>
      </c>
      <c r="H1168" s="46">
        <f t="shared" si="205"/>
        <v>-0.55576738017761818</v>
      </c>
      <c r="I1168" s="46">
        <f t="shared" si="206"/>
        <v>-0.37943180448664471</v>
      </c>
      <c r="J1168" s="46">
        <f t="shared" si="201"/>
        <v>6.1979808944686535E-2</v>
      </c>
      <c r="K1168" s="46">
        <f t="shared" si="202"/>
        <v>-0.31745199554195819</v>
      </c>
      <c r="L1168" s="46">
        <f t="shared" si="203"/>
        <v>-0.12244014269695964</v>
      </c>
      <c r="M1168" s="46">
        <f t="shared" si="207"/>
        <v>-0.43989213823891787</v>
      </c>
      <c r="O1168" s="44"/>
      <c r="P1168" s="12"/>
      <c r="Q1168" s="12"/>
      <c r="R1168" s="12"/>
      <c r="S1168" s="44"/>
      <c r="T1168" s="12"/>
      <c r="U1168" s="12"/>
    </row>
    <row r="1169" spans="6:21" x14ac:dyDescent="0.2">
      <c r="F1169" s="163">
        <f t="shared" si="204"/>
        <v>56.249999999998941</v>
      </c>
      <c r="G1169" s="46">
        <f t="shared" si="200"/>
        <v>4.001875198410276E-12</v>
      </c>
      <c r="H1169" s="46">
        <f t="shared" si="205"/>
        <v>-0.93070203260385875</v>
      </c>
      <c r="I1169" s="46">
        <f t="shared" si="206"/>
        <v>-0.93070203259985684</v>
      </c>
      <c r="J1169" s="46">
        <f t="shared" si="201"/>
        <v>3.4614935979916876E-2</v>
      </c>
      <c r="K1169" s="46">
        <f t="shared" si="202"/>
        <v>-0.89608709661994002</v>
      </c>
      <c r="L1169" s="46">
        <f t="shared" si="203"/>
        <v>-0.19007863533027214</v>
      </c>
      <c r="M1169" s="46">
        <f t="shared" si="207"/>
        <v>-1.086165731950212</v>
      </c>
      <c r="O1169" s="44"/>
      <c r="P1169" s="12"/>
      <c r="Q1169" s="12"/>
      <c r="R1169" s="12"/>
      <c r="S1169" s="44"/>
      <c r="T1169" s="12"/>
      <c r="U1169" s="12"/>
    </row>
    <row r="1170" spans="6:21" x14ac:dyDescent="0.2">
      <c r="F1170" s="163">
        <f t="shared" si="204"/>
        <v>56.299999999998938</v>
      </c>
      <c r="G1170" s="46">
        <f t="shared" si="200"/>
        <v>-0.17633557568449829</v>
      </c>
      <c r="H1170" s="46">
        <f t="shared" si="205"/>
        <v>-0.97307661913086352</v>
      </c>
      <c r="I1170" s="46">
        <f t="shared" si="206"/>
        <v>-1.1494121948153617</v>
      </c>
      <c r="J1170" s="46">
        <f t="shared" si="201"/>
        <v>3.8432353907549358E-3</v>
      </c>
      <c r="K1170" s="46">
        <f t="shared" si="202"/>
        <v>-1.1455689594246068</v>
      </c>
      <c r="L1170" s="46">
        <f t="shared" si="203"/>
        <v>-0.19224654222976312</v>
      </c>
      <c r="M1170" s="46">
        <f t="shared" si="207"/>
        <v>-1.3378155016543698</v>
      </c>
      <c r="O1170" s="44"/>
      <c r="P1170" s="12"/>
      <c r="Q1170" s="12"/>
      <c r="R1170" s="12"/>
      <c r="S1170" s="44"/>
      <c r="T1170" s="12"/>
      <c r="U1170" s="12"/>
    </row>
    <row r="1171" spans="6:21" x14ac:dyDescent="0.2">
      <c r="F1171" s="163">
        <f t="shared" si="204"/>
        <v>56.349999999998936</v>
      </c>
      <c r="G1171" s="46">
        <f t="shared" si="200"/>
        <v>-0.2853169548873048</v>
      </c>
      <c r="H1171" s="46">
        <f t="shared" si="205"/>
        <v>-0.66774977894251164</v>
      </c>
      <c r="I1171" s="46">
        <f t="shared" si="206"/>
        <v>-0.95306673382981644</v>
      </c>
      <c r="J1171" s="46">
        <f t="shared" si="201"/>
        <v>-2.7306719270691372E-2</v>
      </c>
      <c r="K1171" s="46">
        <f t="shared" si="202"/>
        <v>-0.98037345310050783</v>
      </c>
      <c r="L1171" s="46">
        <f t="shared" si="203"/>
        <v>-0.12819715067688084</v>
      </c>
      <c r="M1171" s="46">
        <f t="shared" si="207"/>
        <v>-1.1085706037773886</v>
      </c>
      <c r="O1171" s="44"/>
      <c r="P1171" s="12"/>
      <c r="Q1171" s="12"/>
      <c r="R1171" s="12"/>
      <c r="S1171" s="44"/>
      <c r="T1171" s="12"/>
      <c r="U1171" s="12"/>
    </row>
    <row r="1172" spans="6:21" x14ac:dyDescent="0.2">
      <c r="F1172" s="163">
        <f t="shared" si="204"/>
        <v>56.399999999998933</v>
      </c>
      <c r="G1172" s="46">
        <f t="shared" si="200"/>
        <v>-0.28531695488978964</v>
      </c>
      <c r="H1172" s="46">
        <f t="shared" si="205"/>
        <v>-0.12382142859304754</v>
      </c>
      <c r="I1172" s="46">
        <f t="shared" si="206"/>
        <v>-0.40913838348283715</v>
      </c>
      <c r="J1172" s="46">
        <f t="shared" si="201"/>
        <v>-5.5769126406500447E-2</v>
      </c>
      <c r="K1172" s="46">
        <f t="shared" si="202"/>
        <v>-0.4649075098893376</v>
      </c>
      <c r="L1172" s="46">
        <f t="shared" si="203"/>
        <v>-1.9991599597501464E-2</v>
      </c>
      <c r="M1172" s="46">
        <f t="shared" si="207"/>
        <v>-0.48489910948683906</v>
      </c>
      <c r="O1172" s="44"/>
      <c r="P1172" s="12"/>
      <c r="Q1172" s="12"/>
      <c r="R1172" s="12"/>
      <c r="S1172" s="44"/>
      <c r="T1172" s="12"/>
      <c r="U1172" s="12"/>
    </row>
    <row r="1173" spans="6:21" x14ac:dyDescent="0.2">
      <c r="F1173" s="163">
        <f t="shared" si="204"/>
        <v>56.44999999999893</v>
      </c>
      <c r="G1173" s="46">
        <f t="shared" si="200"/>
        <v>-0.17633557569100369</v>
      </c>
      <c r="H1173" s="46">
        <f t="shared" si="205"/>
        <v>0.46435100956337666</v>
      </c>
      <c r="I1173" s="46">
        <f t="shared" si="206"/>
        <v>0.28801543387237294</v>
      </c>
      <c r="J1173" s="46">
        <f t="shared" si="201"/>
        <v>-7.8742694835800764E-2</v>
      </c>
      <c r="K1173" s="46">
        <f t="shared" si="202"/>
        <v>0.20927273903657218</v>
      </c>
      <c r="L1173" s="46">
        <f t="shared" si="203"/>
        <v>9.5099847590771114E-2</v>
      </c>
      <c r="M1173" s="46">
        <f t="shared" si="207"/>
        <v>0.30437258662734329</v>
      </c>
      <c r="O1173" s="44"/>
      <c r="P1173" s="12"/>
      <c r="Q1173" s="12"/>
      <c r="R1173" s="12"/>
      <c r="S1173" s="44"/>
      <c r="T1173" s="12"/>
      <c r="U1173" s="12"/>
    </row>
    <row r="1174" spans="6:21" x14ac:dyDescent="0.2">
      <c r="F1174" s="163">
        <f t="shared" si="204"/>
        <v>56.499999999998927</v>
      </c>
      <c r="G1174" s="46">
        <f t="shared" si="200"/>
        <v>-4.0392154464913285E-12</v>
      </c>
      <c r="H1174" s="46">
        <f t="shared" si="205"/>
        <v>0.88660073891391822</v>
      </c>
      <c r="I1174" s="46">
        <f t="shared" si="206"/>
        <v>0.886600738909879</v>
      </c>
      <c r="J1174" s="46">
        <f t="shared" si="201"/>
        <v>-9.396634894657277E-2</v>
      </c>
      <c r="K1174" s="46">
        <f t="shared" si="202"/>
        <v>0.79263438996330626</v>
      </c>
      <c r="L1174" s="46">
        <f t="shared" si="203"/>
        <v>0.17743515301620696</v>
      </c>
      <c r="M1174" s="46">
        <f t="shared" si="207"/>
        <v>0.9700695429795132</v>
      </c>
      <c r="O1174" s="44"/>
      <c r="P1174" s="12"/>
      <c r="Q1174" s="12"/>
      <c r="R1174" s="12"/>
      <c r="S1174" s="44"/>
      <c r="T1174" s="12"/>
      <c r="U1174" s="12"/>
    </row>
    <row r="1175" spans="6:21" x14ac:dyDescent="0.2">
      <c r="F1175" s="163">
        <f t="shared" si="204"/>
        <v>56.549999999998924</v>
      </c>
      <c r="G1175" s="46">
        <f t="shared" si="200"/>
        <v>0.1763355756844405</v>
      </c>
      <c r="H1175" s="46">
        <f t="shared" si="205"/>
        <v>0.99204875318210406</v>
      </c>
      <c r="I1175" s="46">
        <f t="shared" si="206"/>
        <v>1.1683843288665445</v>
      </c>
      <c r="J1175" s="46">
        <f t="shared" si="201"/>
        <v>-9.9941765431245944E-2</v>
      </c>
      <c r="K1175" s="46">
        <f t="shared" si="202"/>
        <v>1.0684425634352985</v>
      </c>
      <c r="L1175" s="46">
        <f t="shared" si="203"/>
        <v>0.19865478714299045</v>
      </c>
      <c r="M1175" s="46">
        <f t="shared" si="207"/>
        <v>1.267097350578289</v>
      </c>
      <c r="O1175" s="44"/>
      <c r="P1175" s="12"/>
      <c r="Q1175" s="12"/>
      <c r="R1175" s="12"/>
      <c r="S1175" s="44"/>
      <c r="T1175" s="12"/>
      <c r="U1175" s="12"/>
    </row>
    <row r="1176" spans="6:21" x14ac:dyDescent="0.2">
      <c r="F1176" s="163">
        <f t="shared" si="204"/>
        <v>56.599999999998921</v>
      </c>
      <c r="G1176" s="46">
        <f t="shared" si="200"/>
        <v>0.2853169548872827</v>
      </c>
      <c r="H1176" s="46">
        <f t="shared" si="205"/>
        <v>0.74301618486197574</v>
      </c>
      <c r="I1176" s="46">
        <f t="shared" si="206"/>
        <v>1.0283331397492583</v>
      </c>
      <c r="J1176" s="46">
        <f t="shared" si="201"/>
        <v>-9.6080839375830451E-2</v>
      </c>
      <c r="K1176" s="46">
        <f t="shared" si="202"/>
        <v>0.93225230037342788</v>
      </c>
      <c r="L1176" s="46">
        <f t="shared" si="203"/>
        <v>0.15144987029126275</v>
      </c>
      <c r="M1176" s="46">
        <f t="shared" si="207"/>
        <v>1.0837021706646905</v>
      </c>
      <c r="O1176" s="44"/>
      <c r="P1176" s="12"/>
      <c r="Q1176" s="12"/>
      <c r="R1176" s="12"/>
      <c r="S1176" s="44"/>
      <c r="T1176" s="12"/>
      <c r="U1176" s="12"/>
    </row>
    <row r="1177" spans="6:21" x14ac:dyDescent="0.2">
      <c r="F1177" s="163">
        <f t="shared" si="204"/>
        <v>56.649999999998919</v>
      </c>
      <c r="G1177" s="46">
        <f t="shared" si="200"/>
        <v>0.28531695488981168</v>
      </c>
      <c r="H1177" s="46">
        <f t="shared" si="205"/>
        <v>0.22848778356232366</v>
      </c>
      <c r="I1177" s="46">
        <f t="shared" si="206"/>
        <v>0.51380473845213537</v>
      </c>
      <c r="J1177" s="46">
        <f t="shared" si="201"/>
        <v>-8.2763565980922826E-2</v>
      </c>
      <c r="K1177" s="46">
        <f t="shared" si="202"/>
        <v>0.43104117247121254</v>
      </c>
      <c r="L1177" s="46">
        <f t="shared" si="203"/>
        <v>5.2079639331239713E-2</v>
      </c>
      <c r="M1177" s="46">
        <f t="shared" si="207"/>
        <v>0.48312081180245225</v>
      </c>
      <c r="O1177" s="44"/>
      <c r="P1177" s="12"/>
      <c r="Q1177" s="12"/>
      <c r="R1177" s="12"/>
      <c r="S1177" s="44"/>
      <c r="T1177" s="12"/>
      <c r="U1177" s="12"/>
    </row>
    <row r="1178" spans="6:21" x14ac:dyDescent="0.2">
      <c r="F1178" s="163">
        <f t="shared" si="204"/>
        <v>56.699999999998916</v>
      </c>
      <c r="G1178" s="46">
        <f t="shared" si="200"/>
        <v>0.17633557569106148</v>
      </c>
      <c r="H1178" s="46">
        <f t="shared" si="205"/>
        <v>-0.36768426919274266</v>
      </c>
      <c r="I1178" s="46">
        <f t="shared" si="206"/>
        <v>-0.19134869350168118</v>
      </c>
      <c r="J1178" s="46">
        <f t="shared" si="201"/>
        <v>-6.1300641152754944E-2</v>
      </c>
      <c r="K1178" s="46">
        <f t="shared" si="202"/>
        <v>-0.25264933465443612</v>
      </c>
      <c r="L1178" s="46">
        <f t="shared" si="203"/>
        <v>-6.5228875360134386E-2</v>
      </c>
      <c r="M1178" s="46">
        <f t="shared" si="207"/>
        <v>-0.31787821001457056</v>
      </c>
      <c r="O1178" s="44"/>
      <c r="P1178" s="12"/>
      <c r="Q1178" s="12"/>
      <c r="R1178" s="12"/>
      <c r="S1178" s="44"/>
      <c r="T1178" s="12"/>
      <c r="U1178" s="12"/>
    </row>
    <row r="1179" spans="6:21" x14ac:dyDescent="0.2">
      <c r="F1179" s="163">
        <f t="shared" si="204"/>
        <v>56.749999999998913</v>
      </c>
      <c r="G1179" s="46">
        <f t="shared" si="200"/>
        <v>4.1106617458888663E-12</v>
      </c>
      <c r="H1179" s="46">
        <f t="shared" si="205"/>
        <v>-0.83247474061521565</v>
      </c>
      <c r="I1179" s="46">
        <f t="shared" si="206"/>
        <v>-0.83247474061110494</v>
      </c>
      <c r="J1179" s="46">
        <f t="shared" si="201"/>
        <v>-3.3804461841801636E-2</v>
      </c>
      <c r="K1179" s="46">
        <f t="shared" si="202"/>
        <v>-0.86627920245290657</v>
      </c>
      <c r="L1179" s="46">
        <f t="shared" si="203"/>
        <v>-0.16006999033998343</v>
      </c>
      <c r="M1179" s="46">
        <f t="shared" si="207"/>
        <v>-1.0263491927928901</v>
      </c>
      <c r="O1179" s="44"/>
      <c r="P1179" s="12"/>
      <c r="Q1179" s="12"/>
      <c r="R1179" s="12"/>
      <c r="S1179" s="44"/>
      <c r="T1179" s="12"/>
      <c r="U1179" s="12"/>
    </row>
    <row r="1180" spans="6:21" x14ac:dyDescent="0.2">
      <c r="F1180" s="163">
        <f t="shared" si="204"/>
        <v>56.79999999999891</v>
      </c>
      <c r="G1180" s="46">
        <f t="shared" si="200"/>
        <v>-0.1763355756844103</v>
      </c>
      <c r="H1180" s="46">
        <f t="shared" si="205"/>
        <v>-0.99980389262496749</v>
      </c>
      <c r="I1180" s="46">
        <f t="shared" si="206"/>
        <v>-1.1761394683093778</v>
      </c>
      <c r="J1180" s="46">
        <f t="shared" si="201"/>
        <v>-2.9812223711189433E-3</v>
      </c>
      <c r="K1180" s="46">
        <f t="shared" si="202"/>
        <v>-1.1791206906804967</v>
      </c>
      <c r="L1180" s="46">
        <f t="shared" si="203"/>
        <v>-0.19977668157064829</v>
      </c>
      <c r="M1180" s="46">
        <f t="shared" si="207"/>
        <v>-1.3788973722511451</v>
      </c>
      <c r="O1180" s="44"/>
      <c r="P1180" s="12"/>
      <c r="Q1180" s="12"/>
      <c r="R1180" s="12"/>
      <c r="S1180" s="44"/>
      <c r="T1180" s="12"/>
      <c r="U1180" s="12"/>
    </row>
    <row r="1181" spans="6:21" x14ac:dyDescent="0.2">
      <c r="F1181" s="163">
        <f t="shared" si="204"/>
        <v>56.849999999998907</v>
      </c>
      <c r="G1181" s="46">
        <f t="shared" si="200"/>
        <v>-0.28531695488727116</v>
      </c>
      <c r="H1181" s="46">
        <f t="shared" si="205"/>
        <v>-0.80988138215855743</v>
      </c>
      <c r="I1181" s="46">
        <f t="shared" si="206"/>
        <v>-1.0951983370458285</v>
      </c>
      <c r="J1181" s="46">
        <f t="shared" si="201"/>
        <v>2.813543121231199E-2</v>
      </c>
      <c r="K1181" s="46">
        <f t="shared" si="202"/>
        <v>-1.0670629058335166</v>
      </c>
      <c r="L1181" s="46">
        <f t="shared" si="203"/>
        <v>-0.17067239709295359</v>
      </c>
      <c r="M1181" s="46">
        <f t="shared" si="207"/>
        <v>-1.2377353029264699</v>
      </c>
      <c r="O1181" s="44"/>
      <c r="P1181" s="12"/>
      <c r="Q1181" s="12"/>
      <c r="R1181" s="12"/>
      <c r="S1181" s="44"/>
      <c r="T1181" s="12"/>
      <c r="U1181" s="12"/>
    </row>
    <row r="1182" spans="6:21" x14ac:dyDescent="0.2">
      <c r="F1182" s="163">
        <f t="shared" si="204"/>
        <v>56.899999999998904</v>
      </c>
      <c r="G1182" s="46">
        <f t="shared" si="200"/>
        <v>-0.28531695488982328</v>
      </c>
      <c r="H1182" s="46">
        <f t="shared" si="205"/>
        <v>-0.33057065034294963</v>
      </c>
      <c r="I1182" s="46">
        <f t="shared" si="206"/>
        <v>-0.61588760523277286</v>
      </c>
      <c r="J1182" s="46">
        <f t="shared" si="201"/>
        <v>5.6482974827320453E-2</v>
      </c>
      <c r="K1182" s="46">
        <f t="shared" si="202"/>
        <v>-0.55940463040545241</v>
      </c>
      <c r="L1182" s="46">
        <f t="shared" si="203"/>
        <v>-8.2781801429598456E-2</v>
      </c>
      <c r="M1182" s="46">
        <f t="shared" si="207"/>
        <v>-0.64218643183505086</v>
      </c>
      <c r="O1182" s="44"/>
      <c r="P1182" s="12"/>
      <c r="Q1182" s="12"/>
      <c r="R1182" s="12"/>
      <c r="S1182" s="44"/>
      <c r="T1182" s="12"/>
      <c r="U1182" s="12"/>
    </row>
    <row r="1183" spans="6:21" x14ac:dyDescent="0.2">
      <c r="F1183" s="163">
        <f t="shared" si="204"/>
        <v>56.949999999998902</v>
      </c>
      <c r="G1183" s="46">
        <f t="shared" si="200"/>
        <v>-0.17633557569109168</v>
      </c>
      <c r="H1183" s="46">
        <f t="shared" si="205"/>
        <v>0.26686016009199293</v>
      </c>
      <c r="I1183" s="46">
        <f t="shared" si="206"/>
        <v>9.0524584400901248E-2</v>
      </c>
      <c r="J1183" s="46">
        <f t="shared" si="201"/>
        <v>7.9271422245781473E-2</v>
      </c>
      <c r="K1183" s="46">
        <f t="shared" si="202"/>
        <v>0.16979600664668271</v>
      </c>
      <c r="L1183" s="46">
        <f t="shared" si="203"/>
        <v>3.3622114619709369E-2</v>
      </c>
      <c r="M1183" s="46">
        <f t="shared" si="207"/>
        <v>0.20341812126639208</v>
      </c>
      <c r="O1183" s="44"/>
      <c r="P1183" s="12"/>
      <c r="Q1183" s="12"/>
      <c r="R1183" s="12"/>
      <c r="S1183" s="44"/>
      <c r="T1183" s="12"/>
      <c r="U1183" s="12"/>
    </row>
    <row r="1184" spans="6:21" x14ac:dyDescent="0.2">
      <c r="F1184" s="163">
        <f t="shared" si="204"/>
        <v>56.999999999998899</v>
      </c>
      <c r="G1184" s="46">
        <f t="shared" si="200"/>
        <v>-4.1480019939699188E-12</v>
      </c>
      <c r="H1184" s="46">
        <f t="shared" si="205"/>
        <v>0.76893603487929008</v>
      </c>
      <c r="I1184" s="46">
        <f t="shared" si="206"/>
        <v>0.76893603487514206</v>
      </c>
      <c r="J1184" s="46">
        <f t="shared" si="201"/>
        <v>9.4257917602614538E-2</v>
      </c>
      <c r="K1184" s="46">
        <f t="shared" si="202"/>
        <v>0.86319395247775654</v>
      </c>
      <c r="L1184" s="46">
        <f t="shared" si="203"/>
        <v>0.13844524709522288</v>
      </c>
      <c r="M1184" s="46">
        <f t="shared" si="207"/>
        <v>1.0016391995729794</v>
      </c>
      <c r="O1184" s="44"/>
      <c r="P1184" s="12"/>
      <c r="Q1184" s="12"/>
      <c r="R1184" s="12"/>
      <c r="S1184" s="44"/>
      <c r="T1184" s="12"/>
      <c r="U1184" s="12"/>
    </row>
    <row r="1185" spans="6:21" x14ac:dyDescent="0.2">
      <c r="F1185" s="163">
        <f t="shared" si="204"/>
        <v>57.049999999998896</v>
      </c>
      <c r="G1185" s="46">
        <f t="shared" si="200"/>
        <v>0.1763355756843801</v>
      </c>
      <c r="H1185" s="46">
        <f t="shared" si="205"/>
        <v>0.99625435088450975</v>
      </c>
      <c r="I1185" s="46">
        <f t="shared" si="206"/>
        <v>1.1725899265688899</v>
      </c>
      <c r="J1185" s="46">
        <f t="shared" si="201"/>
        <v>9.9967478930374484E-2</v>
      </c>
      <c r="K1185" s="46">
        <f t="shared" si="202"/>
        <v>1.2725574054992643</v>
      </c>
      <c r="L1185" s="46">
        <f t="shared" si="203"/>
        <v>0.1955823710741027</v>
      </c>
      <c r="M1185" s="46">
        <f t="shared" si="207"/>
        <v>1.468139776573367</v>
      </c>
      <c r="O1185" s="44"/>
      <c r="P1185" s="12"/>
      <c r="Q1185" s="12"/>
      <c r="R1185" s="12"/>
      <c r="S1185" s="44"/>
      <c r="T1185" s="12"/>
      <c r="U1185" s="12"/>
    </row>
    <row r="1186" spans="6:21" x14ac:dyDescent="0.2">
      <c r="F1186" s="163">
        <f t="shared" si="204"/>
        <v>57.099999999998893</v>
      </c>
      <c r="G1186" s="46">
        <f t="shared" si="200"/>
        <v>0.28531695488724912</v>
      </c>
      <c r="H1186" s="46">
        <f t="shared" si="205"/>
        <v>0.8675893328298746</v>
      </c>
      <c r="I1186" s="46">
        <f t="shared" si="206"/>
        <v>1.1529062877171237</v>
      </c>
      <c r="J1186" s="46">
        <f t="shared" si="201"/>
        <v>9.5838166976425943E-2</v>
      </c>
      <c r="K1186" s="46">
        <f t="shared" si="202"/>
        <v>1.2487444546935496</v>
      </c>
      <c r="L1186" s="46">
        <f t="shared" si="203"/>
        <v>0.18535320545823897</v>
      </c>
      <c r="M1186" s="46">
        <f t="shared" si="207"/>
        <v>1.4340976601517885</v>
      </c>
      <c r="O1186" s="44"/>
      <c r="P1186" s="12"/>
      <c r="Q1186" s="12"/>
      <c r="R1186" s="12"/>
      <c r="S1186" s="44"/>
      <c r="T1186" s="12"/>
      <c r="U1186" s="12"/>
    </row>
    <row r="1187" spans="6:21" x14ac:dyDescent="0.2">
      <c r="F1187" s="163">
        <f t="shared" si="204"/>
        <v>57.14999999999889</v>
      </c>
      <c r="G1187" s="46">
        <f t="shared" si="200"/>
        <v>0.28531695488984532</v>
      </c>
      <c r="H1187" s="46">
        <f t="shared" si="205"/>
        <v>0.42891578831681126</v>
      </c>
      <c r="I1187" s="46">
        <f t="shared" si="206"/>
        <v>0.71423274320665664</v>
      </c>
      <c r="J1187" s="46">
        <f t="shared" si="201"/>
        <v>8.2276391680183719E-2</v>
      </c>
      <c r="K1187" s="46">
        <f t="shared" si="202"/>
        <v>0.79650913488684039</v>
      </c>
      <c r="L1187" s="46">
        <f t="shared" si="203"/>
        <v>0.11128107870206815</v>
      </c>
      <c r="M1187" s="46">
        <f t="shared" si="207"/>
        <v>0.90779021358890855</v>
      </c>
      <c r="O1187" s="44"/>
      <c r="P1187" s="12"/>
      <c r="Q1187" s="12"/>
      <c r="R1187" s="12"/>
      <c r="S1187" s="44"/>
      <c r="T1187" s="12"/>
      <c r="U1187" s="12"/>
    </row>
    <row r="1188" spans="6:21" x14ac:dyDescent="0.2">
      <c r="F1188" s="163">
        <f t="shared" si="204"/>
        <v>57.199999999998887</v>
      </c>
      <c r="G1188" s="46">
        <f t="shared" si="200"/>
        <v>0.17633557569114952</v>
      </c>
      <c r="H1188" s="46">
        <f t="shared" si="205"/>
        <v>-0.16301869023417562</v>
      </c>
      <c r="I1188" s="46">
        <f t="shared" si="206"/>
        <v>1.3316885456973904E-2</v>
      </c>
      <c r="J1188" s="46">
        <f t="shared" si="201"/>
        <v>6.0616913006012477E-2</v>
      </c>
      <c r="K1188" s="46">
        <f t="shared" si="202"/>
        <v>7.393379846298638E-2</v>
      </c>
      <c r="L1188" s="46">
        <f t="shared" si="203"/>
        <v>-1.1206445974317114E-3</v>
      </c>
      <c r="M1188" s="46">
        <f t="shared" si="207"/>
        <v>7.2813153865554675E-2</v>
      </c>
      <c r="O1188" s="44"/>
      <c r="P1188" s="12"/>
      <c r="Q1188" s="12"/>
      <c r="R1188" s="12"/>
      <c r="S1188" s="44"/>
      <c r="T1188" s="12"/>
      <c r="U1188" s="12"/>
    </row>
    <row r="1189" spans="6:21" x14ac:dyDescent="0.2">
      <c r="F1189" s="163">
        <f t="shared" si="204"/>
        <v>57.249999999998884</v>
      </c>
      <c r="G1189" s="46">
        <f t="shared" si="200"/>
        <v>4.2194482933674558E-12</v>
      </c>
      <c r="H1189" s="46">
        <f t="shared" si="205"/>
        <v>-0.69670304740591782</v>
      </c>
      <c r="I1189" s="46">
        <f t="shared" si="206"/>
        <v>-0.69670304740169842</v>
      </c>
      <c r="J1189" s="46">
        <f t="shared" si="201"/>
        <v>3.2991472879418421E-2</v>
      </c>
      <c r="K1189" s="46">
        <f t="shared" si="202"/>
        <v>-0.66371157452228002</v>
      </c>
      <c r="L1189" s="46">
        <f t="shared" si="203"/>
        <v>-0.11313637365793772</v>
      </c>
      <c r="M1189" s="46">
        <f t="shared" si="207"/>
        <v>-0.77684794818021774</v>
      </c>
      <c r="O1189" s="44"/>
      <c r="P1189" s="12"/>
      <c r="Q1189" s="12"/>
      <c r="R1189" s="12"/>
      <c r="S1189" s="44"/>
      <c r="T1189" s="12"/>
      <c r="U1189" s="12"/>
    </row>
    <row r="1190" spans="6:21" x14ac:dyDescent="0.2">
      <c r="F1190" s="163">
        <f t="shared" si="204"/>
        <v>57.299999999998882</v>
      </c>
      <c r="G1190" s="46">
        <f t="shared" si="200"/>
        <v>-0.17633557568432226</v>
      </c>
      <c r="H1190" s="46">
        <f t="shared" si="205"/>
        <v>-0.98144026226910941</v>
      </c>
      <c r="I1190" s="46">
        <f t="shared" si="206"/>
        <v>-1.1577758379534318</v>
      </c>
      <c r="J1190" s="46">
        <f t="shared" si="201"/>
        <v>2.1189875686240451E-3</v>
      </c>
      <c r="K1190" s="46">
        <f t="shared" si="202"/>
        <v>-1.1556568503848077</v>
      </c>
      <c r="L1190" s="46">
        <f t="shared" si="203"/>
        <v>-0.18618346935091443</v>
      </c>
      <c r="M1190" s="46">
        <f t="shared" si="207"/>
        <v>-1.341840319735722</v>
      </c>
      <c r="O1190" s="44"/>
      <c r="P1190" s="12"/>
      <c r="Q1190" s="12"/>
      <c r="R1190" s="12"/>
      <c r="S1190" s="44"/>
      <c r="T1190" s="12"/>
      <c r="U1190" s="12"/>
    </row>
    <row r="1191" spans="6:21" x14ac:dyDescent="0.2">
      <c r="F1191" s="163">
        <f t="shared" si="204"/>
        <v>57.349999999998879</v>
      </c>
      <c r="G1191" s="46">
        <f t="shared" si="200"/>
        <v>-0.28531695488723757</v>
      </c>
      <c r="H1191" s="46">
        <f t="shared" si="205"/>
        <v>-0.91548753893230916</v>
      </c>
      <c r="I1191" s="46">
        <f t="shared" si="206"/>
        <v>-1.2008044938195468</v>
      </c>
      <c r="J1191" s="46">
        <f t="shared" si="201"/>
        <v>-2.8962050067349282E-2</v>
      </c>
      <c r="K1191" s="46">
        <f t="shared" si="202"/>
        <v>-1.2297665438868961</v>
      </c>
      <c r="L1191" s="46">
        <f t="shared" si="203"/>
        <v>-0.19510162824265948</v>
      </c>
      <c r="M1191" s="46">
        <f t="shared" si="207"/>
        <v>-1.4248681721295555</v>
      </c>
      <c r="O1191" s="44"/>
      <c r="P1191" s="12"/>
      <c r="Q1191" s="12"/>
      <c r="R1191" s="12"/>
      <c r="S1191" s="44"/>
      <c r="T1191" s="12"/>
      <c r="U1191" s="12"/>
    </row>
    <row r="1192" spans="6:21" x14ac:dyDescent="0.2">
      <c r="F1192" s="163">
        <f t="shared" si="204"/>
        <v>57.399999999998876</v>
      </c>
      <c r="G1192" s="46">
        <f t="shared" si="200"/>
        <v>-0.28531695488985687</v>
      </c>
      <c r="H1192" s="46">
        <f t="shared" si="205"/>
        <v>-0.52241121898588927</v>
      </c>
      <c r="I1192" s="46">
        <f t="shared" si="206"/>
        <v>-0.80772817387574614</v>
      </c>
      <c r="J1192" s="46">
        <f t="shared" si="201"/>
        <v>-5.7192621295245931E-2</v>
      </c>
      <c r="K1192" s="46">
        <f t="shared" si="202"/>
        <v>-0.86492079517099207</v>
      </c>
      <c r="L1192" s="46">
        <f t="shared" si="203"/>
        <v>-0.1368190843490826</v>
      </c>
      <c r="M1192" s="46">
        <f t="shared" si="207"/>
        <v>-1.0017398795200747</v>
      </c>
      <c r="O1192" s="44"/>
      <c r="P1192" s="12"/>
      <c r="Q1192" s="12"/>
      <c r="R1192" s="12"/>
      <c r="S1192" s="44"/>
      <c r="T1192" s="12"/>
      <c r="U1192" s="12"/>
    </row>
    <row r="1193" spans="6:21" x14ac:dyDescent="0.2">
      <c r="F1193" s="163">
        <f t="shared" si="204"/>
        <v>57.449999999998873</v>
      </c>
      <c r="G1193" s="46">
        <f t="shared" si="200"/>
        <v>-0.17633557569117972</v>
      </c>
      <c r="H1193" s="46">
        <f t="shared" si="205"/>
        <v>5.7333984584205577E-2</v>
      </c>
      <c r="I1193" s="46">
        <f t="shared" si="206"/>
        <v>-0.11900159110697414</v>
      </c>
      <c r="J1193" s="46">
        <f t="shared" si="201"/>
        <v>-7.9794252395877938E-2</v>
      </c>
      <c r="K1193" s="46">
        <f t="shared" si="202"/>
        <v>-0.19879584350285207</v>
      </c>
      <c r="L1193" s="46">
        <f t="shared" si="203"/>
        <v>-3.1410646604599211E-2</v>
      </c>
      <c r="M1193" s="46">
        <f t="shared" si="207"/>
        <v>-0.23020649010745131</v>
      </c>
      <c r="O1193" s="44"/>
      <c r="P1193" s="12"/>
      <c r="Q1193" s="12"/>
      <c r="R1193" s="12"/>
      <c r="S1193" s="44"/>
      <c r="T1193" s="12"/>
      <c r="U1193" s="12"/>
    </row>
    <row r="1194" spans="6:21" x14ac:dyDescent="0.2">
      <c r="F1194" s="163">
        <f t="shared" si="204"/>
        <v>57.49999999999887</v>
      </c>
      <c r="G1194" s="46">
        <f t="shared" si="200"/>
        <v>-4.2567885414485083E-12</v>
      </c>
      <c r="H1194" s="46">
        <f t="shared" si="205"/>
        <v>0.61659250925647802</v>
      </c>
      <c r="I1194" s="46">
        <f t="shared" si="206"/>
        <v>0.6165925092522212</v>
      </c>
      <c r="J1194" s="46">
        <f t="shared" si="201"/>
        <v>-9.4542474104456528E-2</v>
      </c>
      <c r="K1194" s="46">
        <f t="shared" si="202"/>
        <v>0.52205003514776471</v>
      </c>
      <c r="L1194" s="46">
        <f t="shared" si="203"/>
        <v>8.4816857827247252E-2</v>
      </c>
      <c r="M1194" s="46">
        <f t="shared" si="207"/>
        <v>0.60686689297501195</v>
      </c>
      <c r="O1194" s="44"/>
      <c r="P1194" s="12"/>
      <c r="Q1194" s="12"/>
      <c r="R1194" s="12"/>
      <c r="S1194" s="44"/>
      <c r="T1194" s="12"/>
      <c r="U1194" s="12"/>
    </row>
    <row r="1195" spans="6:21" x14ac:dyDescent="0.2">
      <c r="F1195" s="163">
        <f t="shared" si="204"/>
        <v>57.549999999998867</v>
      </c>
      <c r="G1195" s="46">
        <f t="shared" si="200"/>
        <v>0.17633557568429206</v>
      </c>
      <c r="H1195" s="46">
        <f t="shared" si="205"/>
        <v>0.95552912817581259</v>
      </c>
      <c r="I1195" s="46">
        <f t="shared" si="206"/>
        <v>1.1318647038601046</v>
      </c>
      <c r="J1195" s="46">
        <f t="shared" si="201"/>
        <v>-9.9985755522395039E-2</v>
      </c>
      <c r="K1195" s="46">
        <f t="shared" si="202"/>
        <v>1.0318789483377095</v>
      </c>
      <c r="L1195" s="46">
        <f t="shared" si="203"/>
        <v>0.1718300881119573</v>
      </c>
      <c r="M1195" s="46">
        <f t="shared" si="207"/>
        <v>1.2037090364496668</v>
      </c>
      <c r="O1195" s="44"/>
      <c r="P1195" s="12"/>
      <c r="Q1195" s="12"/>
      <c r="R1195" s="12"/>
      <c r="S1195" s="44"/>
      <c r="T1195" s="12"/>
      <c r="U1195" s="12"/>
    </row>
    <row r="1196" spans="6:21" x14ac:dyDescent="0.2">
      <c r="F1196" s="163">
        <f t="shared" si="204"/>
        <v>57.599999999998865</v>
      </c>
      <c r="G1196" s="46">
        <f t="shared" ref="G1196:G1259" si="208">$J$41*SIN($J$40*F1196+$J$42)</f>
        <v>0.28531695488721548</v>
      </c>
      <c r="H1196" s="46">
        <f t="shared" si="205"/>
        <v>0.95303442030869068</v>
      </c>
      <c r="I1196" s="46">
        <f t="shared" si="206"/>
        <v>1.2383513751959061</v>
      </c>
      <c r="J1196" s="46">
        <f t="shared" ref="J1196:J1259" si="209">$M$41*SIN($M$40*F1196+$M$42)</f>
        <v>-9.5588364862908351E-2</v>
      </c>
      <c r="K1196" s="46">
        <f t="shared" ref="K1196:K1259" si="210">I1196+J1196</f>
        <v>1.1427630103329978</v>
      </c>
      <c r="L1196" s="46">
        <f t="shared" ref="L1196:L1259" si="211">$P$41*SIN($P$40*F1196+$P$42)</f>
        <v>0.19965825272194232</v>
      </c>
      <c r="M1196" s="46">
        <f t="shared" si="207"/>
        <v>1.3424212630549401</v>
      </c>
      <c r="O1196" s="44"/>
      <c r="P1196" s="12"/>
      <c r="Q1196" s="12"/>
      <c r="R1196" s="12"/>
      <c r="S1196" s="44"/>
      <c r="T1196" s="12"/>
      <c r="U1196" s="12"/>
    </row>
    <row r="1197" spans="6:21" x14ac:dyDescent="0.2">
      <c r="F1197" s="163">
        <f t="shared" ref="F1197:F1260" si="212">F1196+$G$38</f>
        <v>57.649999999998862</v>
      </c>
      <c r="G1197" s="46">
        <f t="shared" si="208"/>
        <v>0.28531695488987896</v>
      </c>
      <c r="H1197" s="46">
        <f t="shared" ref="H1197:H1260" si="213">$G$41*SIN($G$40*F1197+$G$42)</f>
        <v>0.60999979900067502</v>
      </c>
      <c r="I1197" s="46">
        <f t="shared" ref="I1197:I1260" si="214">G1197+H1197</f>
        <v>0.89531675389055398</v>
      </c>
      <c r="J1197" s="46">
        <f t="shared" si="209"/>
        <v>-8.1783096570067534E-2</v>
      </c>
      <c r="K1197" s="46">
        <f t="shared" si="210"/>
        <v>0.81353365732048644</v>
      </c>
      <c r="L1197" s="46">
        <f t="shared" si="211"/>
        <v>0.15871623319426104</v>
      </c>
      <c r="M1197" s="46">
        <f t="shared" si="207"/>
        <v>0.97224989051474753</v>
      </c>
      <c r="O1197" s="44"/>
      <c r="P1197" s="12"/>
      <c r="Q1197" s="12"/>
      <c r="R1197" s="12"/>
      <c r="S1197" s="44"/>
      <c r="T1197" s="12"/>
      <c r="U1197" s="12"/>
    </row>
    <row r="1198" spans="6:21" x14ac:dyDescent="0.2">
      <c r="F1198" s="163">
        <f t="shared" si="212"/>
        <v>57.699999999998859</v>
      </c>
      <c r="G1198" s="46">
        <f t="shared" si="208"/>
        <v>0.17633557569123751</v>
      </c>
      <c r="H1198" s="46">
        <f t="shared" si="213"/>
        <v>4.8998990612784003E-2</v>
      </c>
      <c r="I1198" s="46">
        <f t="shared" si="214"/>
        <v>0.22533456630402152</v>
      </c>
      <c r="J1198" s="46">
        <f t="shared" si="209"/>
        <v>-5.992867536921901E-2</v>
      </c>
      <c r="K1198" s="46">
        <f t="shared" si="210"/>
        <v>0.16540589093480251</v>
      </c>
      <c r="L1198" s="46">
        <f t="shared" si="211"/>
        <v>6.3106077320594756E-2</v>
      </c>
      <c r="M1198" s="46">
        <f t="shared" ref="M1198:M1261" si="215">I1198+L1198+J1198</f>
        <v>0.2285119682553973</v>
      </c>
      <c r="O1198" s="44"/>
      <c r="P1198" s="12"/>
      <c r="Q1198" s="12"/>
      <c r="R1198" s="12"/>
      <c r="S1198" s="44"/>
      <c r="T1198" s="12"/>
      <c r="U1198" s="12"/>
    </row>
    <row r="1199" spans="6:21" x14ac:dyDescent="0.2">
      <c r="F1199" s="163">
        <f t="shared" si="212"/>
        <v>57.749999999998856</v>
      </c>
      <c r="G1199" s="46">
        <f t="shared" si="208"/>
        <v>4.3282348408460453E-12</v>
      </c>
      <c r="H1199" s="46">
        <f t="shared" si="213"/>
        <v>-0.5295102221584026</v>
      </c>
      <c r="I1199" s="46">
        <f t="shared" si="214"/>
        <v>-0.52951022215407439</v>
      </c>
      <c r="J1199" s="46">
        <f t="shared" si="209"/>
        <v>-3.2176029573659476E-2</v>
      </c>
      <c r="K1199" s="46">
        <f t="shared" si="210"/>
        <v>-0.5616862517277339</v>
      </c>
      <c r="L1199" s="46">
        <f t="shared" si="211"/>
        <v>-5.4240302818172652E-2</v>
      </c>
      <c r="M1199" s="46">
        <f t="shared" si="215"/>
        <v>-0.6159265545459065</v>
      </c>
      <c r="O1199" s="44"/>
      <c r="P1199" s="12"/>
      <c r="Q1199" s="12"/>
      <c r="R1199" s="12"/>
      <c r="S1199" s="44"/>
      <c r="T1199" s="12"/>
      <c r="U1199" s="12"/>
    </row>
    <row r="1200" spans="6:21" x14ac:dyDescent="0.2">
      <c r="F1200" s="163">
        <f t="shared" si="212"/>
        <v>57.799999999998853</v>
      </c>
      <c r="G1200" s="46">
        <f t="shared" si="208"/>
        <v>-0.17633557568423427</v>
      </c>
      <c r="H1200" s="46">
        <f t="shared" si="213"/>
        <v>-0.91881392316912502</v>
      </c>
      <c r="I1200" s="46">
        <f t="shared" si="214"/>
        <v>-1.0951494988533592</v>
      </c>
      <c r="J1200" s="46">
        <f t="shared" si="209"/>
        <v>-1.2565951277206586E-3</v>
      </c>
      <c r="K1200" s="46">
        <f t="shared" si="210"/>
        <v>-1.0964060939810798</v>
      </c>
      <c r="L1200" s="46">
        <f t="shared" si="211"/>
        <v>-0.15290418142427015</v>
      </c>
      <c r="M1200" s="46">
        <f t="shared" si="215"/>
        <v>-1.24931027540535</v>
      </c>
      <c r="O1200" s="44"/>
      <c r="P1200" s="12"/>
      <c r="Q1200" s="12"/>
      <c r="R1200" s="12"/>
      <c r="S1200" s="44"/>
      <c r="T1200" s="12"/>
      <c r="U1200" s="12"/>
    </row>
    <row r="1201" spans="6:21" x14ac:dyDescent="0.2">
      <c r="F1201" s="163">
        <f t="shared" si="212"/>
        <v>57.84999999999885</v>
      </c>
      <c r="G1201" s="46">
        <f t="shared" si="208"/>
        <v>-0.28531695488720393</v>
      </c>
      <c r="H1201" s="46">
        <f t="shared" si="213"/>
        <v>-0.97980543818042287</v>
      </c>
      <c r="I1201" s="46">
        <f t="shared" si="214"/>
        <v>-1.2651223930676267</v>
      </c>
      <c r="J1201" s="46">
        <f t="shared" si="209"/>
        <v>2.9786514340938965E-2</v>
      </c>
      <c r="K1201" s="46">
        <f t="shared" si="210"/>
        <v>-1.2353358787266877</v>
      </c>
      <c r="L1201" s="46">
        <f t="shared" si="211"/>
        <v>-0.19890182375608417</v>
      </c>
      <c r="M1201" s="46">
        <f t="shared" si="215"/>
        <v>-1.4342377024827719</v>
      </c>
      <c r="O1201" s="44"/>
      <c r="P1201" s="12"/>
      <c r="Q1201" s="12"/>
      <c r="R1201" s="12"/>
      <c r="S1201" s="44"/>
      <c r="T1201" s="12"/>
      <c r="U1201" s="12"/>
    </row>
    <row r="1202" spans="6:21" x14ac:dyDescent="0.2">
      <c r="F1202" s="163">
        <f t="shared" si="212"/>
        <v>57.899999999998847</v>
      </c>
      <c r="G1202" s="46">
        <f t="shared" si="208"/>
        <v>-0.28531695488989045</v>
      </c>
      <c r="H1202" s="46">
        <f t="shared" si="213"/>
        <v>-0.6906911731730323</v>
      </c>
      <c r="I1202" s="46">
        <f t="shared" si="214"/>
        <v>-0.9760081280629227</v>
      </c>
      <c r="J1202" s="46">
        <f t="shared" si="209"/>
        <v>5.7898013017368792E-2</v>
      </c>
      <c r="K1202" s="46">
        <f t="shared" si="210"/>
        <v>-0.91811011504555395</v>
      </c>
      <c r="L1202" s="46">
        <f t="shared" si="211"/>
        <v>-0.17638982594759867</v>
      </c>
      <c r="M1202" s="46">
        <f t="shared" si="215"/>
        <v>-1.0944999409931526</v>
      </c>
      <c r="O1202" s="44"/>
      <c r="P1202" s="12"/>
      <c r="Q1202" s="12"/>
      <c r="R1202" s="12"/>
      <c r="S1202" s="44"/>
      <c r="T1202" s="12"/>
      <c r="U1202" s="12"/>
    </row>
    <row r="1203" spans="6:21" x14ac:dyDescent="0.2">
      <c r="F1203" s="163">
        <f t="shared" si="212"/>
        <v>57.949999999998845</v>
      </c>
      <c r="G1203" s="46">
        <f t="shared" si="208"/>
        <v>-0.1763355756912677</v>
      </c>
      <c r="H1203" s="46">
        <f t="shared" si="213"/>
        <v>-0.15477793919399968</v>
      </c>
      <c r="I1203" s="46">
        <f t="shared" si="214"/>
        <v>-0.33111351488526741</v>
      </c>
      <c r="J1203" s="46">
        <f t="shared" si="209"/>
        <v>8.0311146391045002E-2</v>
      </c>
      <c r="K1203" s="46">
        <f t="shared" si="210"/>
        <v>-0.25080236849422244</v>
      </c>
      <c r="L1203" s="46">
        <f t="shared" si="211"/>
        <v>-9.3122208749221017E-2</v>
      </c>
      <c r="M1203" s="46">
        <f t="shared" si="215"/>
        <v>-0.34392457724344339</v>
      </c>
      <c r="O1203" s="44"/>
      <c r="P1203" s="12"/>
      <c r="Q1203" s="12"/>
      <c r="R1203" s="12"/>
      <c r="S1203" s="44"/>
      <c r="T1203" s="12"/>
      <c r="U1203" s="12"/>
    </row>
    <row r="1204" spans="6:21" x14ac:dyDescent="0.2">
      <c r="F1204" s="163">
        <f t="shared" si="212"/>
        <v>57.999999999998842</v>
      </c>
      <c r="G1204" s="46">
        <f t="shared" si="208"/>
        <v>-4.3655750889270979E-12</v>
      </c>
      <c r="H1204" s="46">
        <f t="shared" si="213"/>
        <v>0.43644081669745072</v>
      </c>
      <c r="I1204" s="46">
        <f t="shared" si="214"/>
        <v>0.43644081669308515</v>
      </c>
      <c r="J1204" s="46">
        <f t="shared" si="209"/>
        <v>9.4819997283009605E-2</v>
      </c>
      <c r="K1204" s="46">
        <f t="shared" si="210"/>
        <v>0.53126081397609481</v>
      </c>
      <c r="L1204" s="46">
        <f t="shared" si="211"/>
        <v>2.2220373323800377E-2</v>
      </c>
      <c r="M1204" s="46">
        <f t="shared" si="215"/>
        <v>0.55348118729989515</v>
      </c>
      <c r="O1204" s="44"/>
      <c r="P1204" s="12"/>
      <c r="Q1204" s="12"/>
      <c r="R1204" s="12"/>
      <c r="S1204" s="44"/>
      <c r="T1204" s="12"/>
      <c r="U1204" s="12"/>
    </row>
    <row r="1205" spans="6:21" x14ac:dyDescent="0.2">
      <c r="F1205" s="163">
        <f t="shared" si="212"/>
        <v>58.049999999998839</v>
      </c>
      <c r="G1205" s="46">
        <f t="shared" si="208"/>
        <v>0.17633557568420408</v>
      </c>
      <c r="H1205" s="46">
        <f t="shared" si="213"/>
        <v>0.87170978234733754</v>
      </c>
      <c r="I1205" s="46">
        <f t="shared" si="214"/>
        <v>1.0480453580315416</v>
      </c>
      <c r="J1205" s="46">
        <f t="shared" si="209"/>
        <v>9.9996593847652082E-2</v>
      </c>
      <c r="K1205" s="46">
        <f t="shared" si="210"/>
        <v>1.1480419518791938</v>
      </c>
      <c r="L1205" s="46">
        <f t="shared" si="211"/>
        <v>0.1299093816313871</v>
      </c>
      <c r="M1205" s="46">
        <f t="shared" si="215"/>
        <v>1.277951333510581</v>
      </c>
      <c r="O1205" s="44"/>
      <c r="P1205" s="12"/>
      <c r="Q1205" s="12"/>
      <c r="R1205" s="12"/>
      <c r="S1205" s="44"/>
      <c r="T1205" s="12"/>
      <c r="U1205" s="12"/>
    </row>
    <row r="1206" spans="6:21" x14ac:dyDescent="0.2">
      <c r="F1206" s="163">
        <f t="shared" si="212"/>
        <v>58.099999999998836</v>
      </c>
      <c r="G1206" s="46">
        <f t="shared" si="208"/>
        <v>0.28531695488719239</v>
      </c>
      <c r="H1206" s="46">
        <f t="shared" si="213"/>
        <v>0.9954978953644199</v>
      </c>
      <c r="I1206" s="46">
        <f t="shared" si="214"/>
        <v>1.2808148502516123</v>
      </c>
      <c r="J1206" s="46">
        <f t="shared" si="209"/>
        <v>9.5331451618873977E-2</v>
      </c>
      <c r="K1206" s="46">
        <f t="shared" si="210"/>
        <v>1.3761463018704863</v>
      </c>
      <c r="L1206" s="46">
        <f t="shared" si="211"/>
        <v>0.19285247047807735</v>
      </c>
      <c r="M1206" s="46">
        <f t="shared" si="215"/>
        <v>1.5689987723485637</v>
      </c>
      <c r="O1206" s="44"/>
      <c r="P1206" s="12"/>
      <c r="Q1206" s="12"/>
      <c r="R1206" s="12"/>
      <c r="S1206" s="44"/>
      <c r="T1206" s="12"/>
      <c r="U1206" s="12"/>
    </row>
    <row r="1207" spans="6:21" x14ac:dyDescent="0.2">
      <c r="F1207" s="163">
        <f t="shared" si="212"/>
        <v>58.149999999998833</v>
      </c>
      <c r="G1207" s="46">
        <f t="shared" si="208"/>
        <v>0.28531695488991254</v>
      </c>
      <c r="H1207" s="46">
        <f t="shared" si="213"/>
        <v>0.76357297232127641</v>
      </c>
      <c r="I1207" s="46">
        <f t="shared" si="214"/>
        <v>1.0488899272111889</v>
      </c>
      <c r="J1207" s="46">
        <f t="shared" si="209"/>
        <v>8.1283717348411097E-2</v>
      </c>
      <c r="K1207" s="46">
        <f t="shared" si="210"/>
        <v>1.1301736445596</v>
      </c>
      <c r="L1207" s="46">
        <f t="shared" si="211"/>
        <v>0.18936955526346433</v>
      </c>
      <c r="M1207" s="46">
        <f t="shared" si="215"/>
        <v>1.3195431998230644</v>
      </c>
      <c r="O1207" s="44"/>
      <c r="P1207" s="12"/>
      <c r="Q1207" s="12"/>
      <c r="R1207" s="12"/>
      <c r="S1207" s="44"/>
      <c r="T1207" s="12"/>
      <c r="U1207" s="12"/>
    </row>
    <row r="1208" spans="6:21" x14ac:dyDescent="0.2">
      <c r="F1208" s="163">
        <f t="shared" si="212"/>
        <v>58.19999999999883</v>
      </c>
      <c r="G1208" s="46">
        <f t="shared" si="208"/>
        <v>0.17633557569132549</v>
      </c>
      <c r="H1208" s="46">
        <f t="shared" si="213"/>
        <v>0.25880682931904575</v>
      </c>
      <c r="I1208" s="46">
        <f t="shared" si="214"/>
        <v>0.43514240501037127</v>
      </c>
      <c r="J1208" s="46">
        <f t="shared" si="209"/>
        <v>5.9235979442628234E-2</v>
      </c>
      <c r="K1208" s="46">
        <f t="shared" si="210"/>
        <v>0.49437838445299953</v>
      </c>
      <c r="L1208" s="46">
        <f t="shared" si="211"/>
        <v>0.12066028948235555</v>
      </c>
      <c r="M1208" s="46">
        <f t="shared" si="215"/>
        <v>0.61503867393535505</v>
      </c>
      <c r="O1208" s="44"/>
      <c r="P1208" s="12"/>
      <c r="Q1208" s="12"/>
      <c r="R1208" s="12"/>
      <c r="S1208" s="44"/>
      <c r="T1208" s="12"/>
      <c r="U1208" s="12"/>
    </row>
    <row r="1209" spans="6:21" x14ac:dyDescent="0.2">
      <c r="F1209" s="163">
        <f t="shared" si="212"/>
        <v>58.249999999998828</v>
      </c>
      <c r="G1209" s="46">
        <f t="shared" si="208"/>
        <v>4.4370213883246357E-12</v>
      </c>
      <c r="H1209" s="46">
        <f t="shared" si="213"/>
        <v>-0.33843661919934009</v>
      </c>
      <c r="I1209" s="46">
        <f t="shared" si="214"/>
        <v>-0.33843661919490309</v>
      </c>
      <c r="J1209" s="46">
        <f t="shared" si="209"/>
        <v>3.1358192588025136E-2</v>
      </c>
      <c r="K1209" s="46">
        <f t="shared" si="210"/>
        <v>-0.30707842660687795</v>
      </c>
      <c r="L1209" s="46">
        <f t="shared" si="211"/>
        <v>1.0390856702487954E-2</v>
      </c>
      <c r="M1209" s="46">
        <f t="shared" si="215"/>
        <v>-0.29668756990438999</v>
      </c>
      <c r="O1209" s="44"/>
      <c r="P1209" s="12"/>
      <c r="Q1209" s="12"/>
      <c r="R1209" s="12"/>
      <c r="S1209" s="44"/>
      <c r="T1209" s="12"/>
      <c r="U1209" s="12"/>
    </row>
    <row r="1210" spans="6:21" x14ac:dyDescent="0.2">
      <c r="F1210" s="163">
        <f t="shared" si="212"/>
        <v>58.299999999998825</v>
      </c>
      <c r="G1210" s="46">
        <f t="shared" si="208"/>
        <v>-0.17633557568414629</v>
      </c>
      <c r="H1210" s="46">
        <f t="shared" si="213"/>
        <v>-0.81474930745188368</v>
      </c>
      <c r="I1210" s="46">
        <f t="shared" si="214"/>
        <v>-0.99108488313602994</v>
      </c>
      <c r="J1210" s="46">
        <f t="shared" si="209"/>
        <v>3.9410920460916605E-4</v>
      </c>
      <c r="K1210" s="46">
        <f t="shared" si="210"/>
        <v>-0.9906907739314208</v>
      </c>
      <c r="L1210" s="46">
        <f t="shared" si="211"/>
        <v>-0.10345759732511767</v>
      </c>
      <c r="M1210" s="46">
        <f t="shared" si="215"/>
        <v>-1.0941483712565385</v>
      </c>
      <c r="O1210" s="44"/>
      <c r="P1210" s="12"/>
      <c r="Q1210" s="12"/>
      <c r="R1210" s="12"/>
      <c r="S1210" s="44"/>
      <c r="T1210" s="12"/>
      <c r="U1210" s="12"/>
    </row>
    <row r="1211" spans="6:21" x14ac:dyDescent="0.2">
      <c r="F1211" s="163">
        <f t="shared" si="212"/>
        <v>58.349999999998822</v>
      </c>
      <c r="G1211" s="46">
        <f t="shared" si="208"/>
        <v>-0.28531695488717029</v>
      </c>
      <c r="H1211" s="46">
        <f t="shared" si="213"/>
        <v>-0.99993435883927539</v>
      </c>
      <c r="I1211" s="46">
        <f t="shared" si="214"/>
        <v>-1.2852513137264456</v>
      </c>
      <c r="J1211" s="46">
        <f t="shared" si="209"/>
        <v>-3.060876269848134E-2</v>
      </c>
      <c r="K1211" s="46">
        <f t="shared" si="210"/>
        <v>-1.3158600764249271</v>
      </c>
      <c r="L1211" s="46">
        <f t="shared" si="211"/>
        <v>-0.18167117064285238</v>
      </c>
      <c r="M1211" s="46">
        <f t="shared" si="215"/>
        <v>-1.4975312470677795</v>
      </c>
      <c r="O1211" s="44"/>
      <c r="P1211" s="12"/>
      <c r="Q1211" s="12"/>
      <c r="R1211" s="12"/>
      <c r="S1211" s="44"/>
      <c r="T1211" s="12"/>
      <c r="U1211" s="12"/>
    </row>
    <row r="1212" spans="6:21" x14ac:dyDescent="0.2">
      <c r="F1212" s="163">
        <f t="shared" si="212"/>
        <v>58.399999999998819</v>
      </c>
      <c r="G1212" s="46">
        <f t="shared" si="208"/>
        <v>-0.28531695488992409</v>
      </c>
      <c r="H1212" s="46">
        <f t="shared" si="213"/>
        <v>-0.82782112933633178</v>
      </c>
      <c r="I1212" s="46">
        <f t="shared" si="214"/>
        <v>-1.1131380842262559</v>
      </c>
      <c r="J1212" s="46">
        <f t="shared" si="209"/>
        <v>-5.8599097517286737E-2</v>
      </c>
      <c r="K1212" s="46">
        <f t="shared" si="210"/>
        <v>-1.1717371817435427</v>
      </c>
      <c r="L1212" s="46">
        <f t="shared" si="211"/>
        <v>-0.19731002096623318</v>
      </c>
      <c r="M1212" s="46">
        <f t="shared" si="215"/>
        <v>-1.3690472027097758</v>
      </c>
      <c r="O1212" s="44"/>
      <c r="P1212" s="12"/>
      <c r="Q1212" s="12"/>
      <c r="R1212" s="12"/>
      <c r="S1212" s="44"/>
      <c r="T1212" s="12"/>
      <c r="U1212" s="12"/>
    </row>
    <row r="1213" spans="6:21" x14ac:dyDescent="0.2">
      <c r="F1213" s="163">
        <f t="shared" si="212"/>
        <v>58.449999999998816</v>
      </c>
      <c r="G1213" s="46">
        <f t="shared" si="208"/>
        <v>-0.17633557569135572</v>
      </c>
      <c r="H1213" s="46">
        <f t="shared" si="213"/>
        <v>-0.35990941688095351</v>
      </c>
      <c r="I1213" s="46">
        <f t="shared" si="214"/>
        <v>-0.53624499257230918</v>
      </c>
      <c r="J1213" s="46">
        <f t="shared" si="209"/>
        <v>-8.0822065777847563E-2</v>
      </c>
      <c r="K1213" s="46">
        <f t="shared" si="210"/>
        <v>-0.61706705835015674</v>
      </c>
      <c r="L1213" s="46">
        <f t="shared" si="211"/>
        <v>-0.14498751086966913</v>
      </c>
      <c r="M1213" s="46">
        <f t="shared" si="215"/>
        <v>-0.76205456921982584</v>
      </c>
      <c r="O1213" s="44"/>
      <c r="P1213" s="12"/>
      <c r="Q1213" s="12"/>
      <c r="R1213" s="12"/>
      <c r="S1213" s="44"/>
      <c r="T1213" s="12"/>
      <c r="U1213" s="12"/>
    </row>
    <row r="1214" spans="6:21" x14ac:dyDescent="0.2">
      <c r="F1214" s="163">
        <f t="shared" si="212"/>
        <v>58.499999999998813</v>
      </c>
      <c r="G1214" s="46">
        <f t="shared" si="208"/>
        <v>-4.4743616364056882E-12</v>
      </c>
      <c r="H1214" s="46">
        <f t="shared" si="213"/>
        <v>0.23660575318239926</v>
      </c>
      <c r="I1214" s="46">
        <f t="shared" si="214"/>
        <v>0.2366057531779249</v>
      </c>
      <c r="J1214" s="46">
        <f t="shared" si="209"/>
        <v>-9.5090466492416828E-2</v>
      </c>
      <c r="K1214" s="46">
        <f t="shared" si="210"/>
        <v>0.14151528668550806</v>
      </c>
      <c r="L1214" s="46">
        <f t="shared" si="211"/>
        <v>-4.2725578363887677E-2</v>
      </c>
      <c r="M1214" s="46">
        <f t="shared" si="215"/>
        <v>9.8789708321620387E-2</v>
      </c>
      <c r="O1214" s="44"/>
      <c r="P1214" s="12"/>
      <c r="Q1214" s="12"/>
      <c r="R1214" s="12"/>
      <c r="S1214" s="44"/>
      <c r="T1214" s="12"/>
      <c r="U1214" s="12"/>
    </row>
    <row r="1215" spans="6:21" x14ac:dyDescent="0.2">
      <c r="F1215" s="163">
        <f t="shared" si="212"/>
        <v>58.549999999998811</v>
      </c>
      <c r="G1215" s="46">
        <f t="shared" si="208"/>
        <v>0.17633557568411606</v>
      </c>
      <c r="H1215" s="46">
        <f t="shared" si="213"/>
        <v>0.74857654479378355</v>
      </c>
      <c r="I1215" s="46">
        <f t="shared" si="214"/>
        <v>0.92491212047789961</v>
      </c>
      <c r="J1215" s="46">
        <f t="shared" si="209"/>
        <v>-9.9999993099847195E-2</v>
      </c>
      <c r="K1215" s="46">
        <f t="shared" si="210"/>
        <v>0.82491212737805242</v>
      </c>
      <c r="L1215" s="46">
        <f t="shared" si="211"/>
        <v>7.425273000622809E-2</v>
      </c>
      <c r="M1215" s="46">
        <f t="shared" si="215"/>
        <v>0.89916485738428054</v>
      </c>
      <c r="O1215" s="44"/>
      <c r="P1215" s="12"/>
      <c r="Q1215" s="12"/>
      <c r="R1215" s="12"/>
      <c r="S1215" s="44"/>
      <c r="T1215" s="12"/>
      <c r="U1215" s="12"/>
    </row>
    <row r="1216" spans="6:21" x14ac:dyDescent="0.2">
      <c r="F1216" s="163">
        <f t="shared" si="212"/>
        <v>58.599999999998808</v>
      </c>
      <c r="G1216" s="46">
        <f t="shared" si="208"/>
        <v>0.2853169548871588</v>
      </c>
      <c r="H1216" s="46">
        <f t="shared" si="213"/>
        <v>0.9930646659625737</v>
      </c>
      <c r="I1216" s="46">
        <f t="shared" si="214"/>
        <v>1.2783816208497325</v>
      </c>
      <c r="J1216" s="46">
        <f t="shared" si="209"/>
        <v>-9.5067446356939533E-2</v>
      </c>
      <c r="K1216" s="46">
        <f t="shared" si="210"/>
        <v>1.1833141744927929</v>
      </c>
      <c r="L1216" s="46">
        <f t="shared" si="211"/>
        <v>0.16565546689038405</v>
      </c>
      <c r="M1216" s="46">
        <f t="shared" si="215"/>
        <v>1.3489696413831771</v>
      </c>
      <c r="O1216" s="44"/>
      <c r="P1216" s="12"/>
      <c r="Q1216" s="12"/>
      <c r="R1216" s="12"/>
      <c r="S1216" s="44"/>
      <c r="T1216" s="12"/>
      <c r="U1216" s="12"/>
    </row>
    <row r="1217" spans="6:21" x14ac:dyDescent="0.2">
      <c r="F1217" s="163">
        <f t="shared" si="212"/>
        <v>58.649999999998805</v>
      </c>
      <c r="G1217" s="46">
        <f t="shared" si="208"/>
        <v>0.28531695488994618</v>
      </c>
      <c r="H1217" s="46">
        <f t="shared" si="213"/>
        <v>0.88270919682478266</v>
      </c>
      <c r="I1217" s="46">
        <f t="shared" si="214"/>
        <v>1.1680261517147288</v>
      </c>
      <c r="J1217" s="46">
        <f t="shared" si="209"/>
        <v>-8.0778291165668314E-2</v>
      </c>
      <c r="K1217" s="46">
        <f t="shared" si="210"/>
        <v>1.0872478605490605</v>
      </c>
      <c r="L1217" s="46">
        <f t="shared" si="211"/>
        <v>0.19999992140378139</v>
      </c>
      <c r="M1217" s="46">
        <f t="shared" si="215"/>
        <v>1.2872477819528418</v>
      </c>
      <c r="O1217" s="44"/>
      <c r="P1217" s="12"/>
      <c r="Q1217" s="12"/>
      <c r="R1217" s="12"/>
      <c r="S1217" s="44"/>
      <c r="T1217" s="12"/>
      <c r="U1217" s="12"/>
    </row>
    <row r="1218" spans="6:21" x14ac:dyDescent="0.2">
      <c r="F1218" s="163">
        <f t="shared" si="212"/>
        <v>58.699999999998802</v>
      </c>
      <c r="G1218" s="46">
        <f t="shared" si="208"/>
        <v>0.17633557569141353</v>
      </c>
      <c r="H1218" s="46">
        <f t="shared" si="213"/>
        <v>0.4569425451792829</v>
      </c>
      <c r="I1218" s="46">
        <f t="shared" si="214"/>
        <v>0.63327812087069646</v>
      </c>
      <c r="J1218" s="46">
        <f t="shared" si="209"/>
        <v>-5.8538876758142337E-2</v>
      </c>
      <c r="K1218" s="46">
        <f t="shared" si="210"/>
        <v>0.57473924411255417</v>
      </c>
      <c r="L1218" s="46">
        <f t="shared" si="211"/>
        <v>0.16545650759744612</v>
      </c>
      <c r="M1218" s="46">
        <f t="shared" si="215"/>
        <v>0.74019575171000029</v>
      </c>
      <c r="O1218" s="44"/>
      <c r="P1218" s="12"/>
      <c r="Q1218" s="12"/>
      <c r="R1218" s="12"/>
      <c r="S1218" s="44"/>
      <c r="T1218" s="12"/>
      <c r="U1218" s="12"/>
    </row>
    <row r="1219" spans="6:21" x14ac:dyDescent="0.2">
      <c r="F1219" s="163">
        <f t="shared" si="212"/>
        <v>58.749999999998799</v>
      </c>
      <c r="G1219" s="46">
        <f t="shared" si="208"/>
        <v>4.5458079358032252E-12</v>
      </c>
      <c r="H1219" s="46">
        <f t="shared" si="213"/>
        <v>-0.13209960991799338</v>
      </c>
      <c r="I1219" s="46">
        <f t="shared" si="214"/>
        <v>-0.13209960991344757</v>
      </c>
      <c r="J1219" s="46">
        <f t="shared" si="209"/>
        <v>-3.0538022764067869E-2</v>
      </c>
      <c r="K1219" s="46">
        <f t="shared" si="210"/>
        <v>-0.16263763267751544</v>
      </c>
      <c r="L1219" s="46">
        <f t="shared" si="211"/>
        <v>7.3923340855147471E-2</v>
      </c>
      <c r="M1219" s="46">
        <f t="shared" si="215"/>
        <v>-8.871429182236798E-2</v>
      </c>
      <c r="O1219" s="44"/>
      <c r="P1219" s="12"/>
      <c r="Q1219" s="12"/>
      <c r="R1219" s="12"/>
      <c r="S1219" s="44"/>
      <c r="T1219" s="12"/>
      <c r="U1219" s="12"/>
    </row>
    <row r="1220" spans="6:21" x14ac:dyDescent="0.2">
      <c r="F1220" s="163">
        <f t="shared" si="212"/>
        <v>58.799999999998796</v>
      </c>
      <c r="G1220" s="46">
        <f t="shared" si="208"/>
        <v>-0.17633557568405825</v>
      </c>
      <c r="H1220" s="46">
        <f t="shared" si="213"/>
        <v>-0.67393970308723716</v>
      </c>
      <c r="I1220" s="46">
        <f t="shared" si="214"/>
        <v>-0.85027527877129538</v>
      </c>
      <c r="J1220" s="46">
        <f t="shared" si="209"/>
        <v>4.6840603757833729E-4</v>
      </c>
      <c r="K1220" s="46">
        <f t="shared" si="210"/>
        <v>-0.84980687273371702</v>
      </c>
      <c r="L1220" s="46">
        <f t="shared" si="211"/>
        <v>-4.3071942746197515E-2</v>
      </c>
      <c r="M1220" s="46">
        <f t="shared" si="215"/>
        <v>-0.89287881547991454</v>
      </c>
      <c r="O1220" s="44"/>
      <c r="P1220" s="12"/>
      <c r="Q1220" s="12"/>
      <c r="R1220" s="12"/>
      <c r="S1220" s="44"/>
      <c r="T1220" s="12"/>
      <c r="U1220" s="12"/>
    </row>
    <row r="1221" spans="6:21" x14ac:dyDescent="0.2">
      <c r="F1221" s="163">
        <f t="shared" si="212"/>
        <v>58.849999999998793</v>
      </c>
      <c r="G1221" s="46">
        <f t="shared" si="208"/>
        <v>-0.28531695488713671</v>
      </c>
      <c r="H1221" s="46">
        <f t="shared" si="213"/>
        <v>-0.9749664916547236</v>
      </c>
      <c r="I1221" s="46">
        <f t="shared" si="214"/>
        <v>-1.2602834465418602</v>
      </c>
      <c r="J1221" s="46">
        <f t="shared" si="209"/>
        <v>3.142873397024764E-2</v>
      </c>
      <c r="K1221" s="46">
        <f t="shared" si="210"/>
        <v>-1.2288547125716125</v>
      </c>
      <c r="L1221" s="46">
        <f t="shared" si="211"/>
        <v>-0.14523154891652892</v>
      </c>
      <c r="M1221" s="46">
        <f t="shared" si="215"/>
        <v>-1.3740862614881415</v>
      </c>
      <c r="O1221" s="44"/>
      <c r="P1221" s="12"/>
      <c r="Q1221" s="12"/>
      <c r="R1221" s="12"/>
      <c r="S1221" s="44"/>
      <c r="T1221" s="12"/>
      <c r="U1221" s="12"/>
    </row>
    <row r="1222" spans="6:21" x14ac:dyDescent="0.2">
      <c r="F1222" s="163">
        <f t="shared" si="212"/>
        <v>58.899999999998791</v>
      </c>
      <c r="G1222" s="46">
        <f t="shared" si="208"/>
        <v>-0.28531695488995773</v>
      </c>
      <c r="H1222" s="46">
        <f t="shared" si="213"/>
        <v>-0.92761656097607526</v>
      </c>
      <c r="I1222" s="46">
        <f t="shared" si="214"/>
        <v>-1.212933515866033</v>
      </c>
      <c r="J1222" s="46">
        <f t="shared" si="209"/>
        <v>5.9295822639044329E-2</v>
      </c>
      <c r="K1222" s="46">
        <f t="shared" si="210"/>
        <v>-1.1536376932269887</v>
      </c>
      <c r="L1222" s="46">
        <f t="shared" si="211"/>
        <v>-0.19736767634042501</v>
      </c>
      <c r="M1222" s="46">
        <f t="shared" si="215"/>
        <v>-1.3510053695674138</v>
      </c>
      <c r="O1222" s="44"/>
      <c r="P1222" s="12"/>
      <c r="Q1222" s="12"/>
      <c r="R1222" s="12"/>
      <c r="S1222" s="44"/>
      <c r="T1222" s="12"/>
      <c r="U1222" s="12"/>
    </row>
    <row r="1223" spans="6:21" x14ac:dyDescent="0.2">
      <c r="F1223" s="163">
        <f t="shared" si="212"/>
        <v>58.949999999998788</v>
      </c>
      <c r="G1223" s="46">
        <f t="shared" si="208"/>
        <v>-0.17633557569144373</v>
      </c>
      <c r="H1223" s="46">
        <f t="shared" si="213"/>
        <v>-0.54880907047631278</v>
      </c>
      <c r="I1223" s="46">
        <f t="shared" si="214"/>
        <v>-0.72514464616775653</v>
      </c>
      <c r="J1223" s="46">
        <f t="shared" si="209"/>
        <v>8.1326972547331233E-2</v>
      </c>
      <c r="K1223" s="46">
        <f t="shared" si="210"/>
        <v>-0.6438176736204253</v>
      </c>
      <c r="L1223" s="46">
        <f t="shared" si="211"/>
        <v>-0.18152258455744583</v>
      </c>
      <c r="M1223" s="46">
        <f t="shared" si="215"/>
        <v>-0.82534025817787116</v>
      </c>
      <c r="O1223" s="44"/>
      <c r="P1223" s="12"/>
      <c r="Q1223" s="12"/>
      <c r="R1223" s="12"/>
      <c r="S1223" s="44"/>
      <c r="T1223" s="12"/>
      <c r="U1223" s="12"/>
    </row>
    <row r="1224" spans="6:21" x14ac:dyDescent="0.2">
      <c r="F1224" s="163">
        <f t="shared" si="212"/>
        <v>58.999999999998785</v>
      </c>
      <c r="G1224" s="46">
        <f t="shared" si="208"/>
        <v>-4.5831481838842777E-12</v>
      </c>
      <c r="H1224" s="46">
        <f t="shared" si="213"/>
        <v>2.6099829765927826E-2</v>
      </c>
      <c r="I1224" s="46">
        <f t="shared" si="214"/>
        <v>2.6099829761344676E-2</v>
      </c>
      <c r="J1224" s="46">
        <f t="shared" si="209"/>
        <v>9.5353861611594259E-2</v>
      </c>
      <c r="K1224" s="46">
        <f t="shared" si="210"/>
        <v>0.12145369137293893</v>
      </c>
      <c r="L1224" s="46">
        <f t="shared" si="211"/>
        <v>-0.10315394869365324</v>
      </c>
      <c r="M1224" s="46">
        <f t="shared" si="215"/>
        <v>1.8299742679285691E-2</v>
      </c>
      <c r="O1224" s="44"/>
      <c r="P1224" s="12"/>
      <c r="Q1224" s="12"/>
      <c r="R1224" s="12"/>
      <c r="S1224" s="44"/>
      <c r="T1224" s="12"/>
      <c r="U1224" s="12"/>
    </row>
    <row r="1225" spans="6:21" x14ac:dyDescent="0.2">
      <c r="F1225" s="163">
        <f t="shared" si="212"/>
        <v>59.049999999998782</v>
      </c>
      <c r="G1225" s="46">
        <f t="shared" si="208"/>
        <v>0.17633557568402805</v>
      </c>
      <c r="H1225" s="46">
        <f t="shared" si="213"/>
        <v>0.59168269352931757</v>
      </c>
      <c r="I1225" s="46">
        <f t="shared" si="214"/>
        <v>0.76801826921334559</v>
      </c>
      <c r="J1225" s="46">
        <f t="shared" si="209"/>
        <v>9.9995953026098983E-2</v>
      </c>
      <c r="K1225" s="46">
        <f t="shared" si="210"/>
        <v>0.86801422223944458</v>
      </c>
      <c r="L1225" s="46">
        <f t="shared" si="211"/>
        <v>1.0744979304209996E-2</v>
      </c>
      <c r="M1225" s="46">
        <f t="shared" si="215"/>
        <v>0.87875920154365461</v>
      </c>
      <c r="O1225" s="44"/>
      <c r="P1225" s="12"/>
      <c r="Q1225" s="12"/>
      <c r="R1225" s="12"/>
      <c r="S1225" s="44"/>
      <c r="T1225" s="12"/>
      <c r="U1225" s="12"/>
    </row>
    <row r="1226" spans="6:21" x14ac:dyDescent="0.2">
      <c r="F1226" s="163">
        <f t="shared" si="212"/>
        <v>59.099999999998779</v>
      </c>
      <c r="G1226" s="46">
        <f t="shared" si="208"/>
        <v>0.28531695488712516</v>
      </c>
      <c r="H1226" s="46">
        <f t="shared" si="213"/>
        <v>0.94584447013655659</v>
      </c>
      <c r="I1226" s="46">
        <f t="shared" si="214"/>
        <v>1.2311614250236818</v>
      </c>
      <c r="J1226" s="46">
        <f t="shared" si="209"/>
        <v>9.4796368717314811E-2</v>
      </c>
      <c r="K1226" s="46">
        <f t="shared" si="210"/>
        <v>1.3259577937409965</v>
      </c>
      <c r="L1226" s="46">
        <f t="shared" si="211"/>
        <v>0.12094291225061948</v>
      </c>
      <c r="M1226" s="46">
        <f t="shared" si="215"/>
        <v>1.4469007059916159</v>
      </c>
      <c r="O1226" s="44"/>
      <c r="P1226" s="12"/>
      <c r="Q1226" s="12"/>
      <c r="R1226" s="12"/>
      <c r="S1226" s="44"/>
      <c r="T1226" s="12"/>
      <c r="U1226" s="12"/>
    </row>
    <row r="1227" spans="6:21" x14ac:dyDescent="0.2">
      <c r="F1227" s="163">
        <f t="shared" si="212"/>
        <v>59.149999999998776</v>
      </c>
      <c r="G1227" s="46">
        <f t="shared" si="208"/>
        <v>0.28531695488996922</v>
      </c>
      <c r="H1227" s="46">
        <f t="shared" si="213"/>
        <v>0.96203545877956098</v>
      </c>
      <c r="I1227" s="46">
        <f t="shared" si="214"/>
        <v>1.2473524136695302</v>
      </c>
      <c r="J1227" s="46">
        <f t="shared" si="209"/>
        <v>8.0266855622136243E-2</v>
      </c>
      <c r="K1227" s="46">
        <f t="shared" si="210"/>
        <v>1.3276192692916664</v>
      </c>
      <c r="L1227" s="46">
        <f t="shared" si="211"/>
        <v>0.18948333175980053</v>
      </c>
      <c r="M1227" s="46">
        <f t="shared" si="215"/>
        <v>1.517102601051467</v>
      </c>
      <c r="O1227" s="44"/>
      <c r="P1227" s="12"/>
      <c r="Q1227" s="12"/>
      <c r="R1227" s="12"/>
      <c r="S1227" s="44"/>
      <c r="T1227" s="12"/>
      <c r="U1227" s="12"/>
    </row>
    <row r="1228" spans="6:21" x14ac:dyDescent="0.2">
      <c r="F1228" s="163">
        <f t="shared" si="212"/>
        <v>59.199999999998774</v>
      </c>
      <c r="G1228" s="46">
        <f t="shared" si="208"/>
        <v>0.17633557569150152</v>
      </c>
      <c r="H1228" s="46">
        <f t="shared" si="213"/>
        <v>0.6344702672903253</v>
      </c>
      <c r="I1228" s="46">
        <f t="shared" si="214"/>
        <v>0.81080584298182679</v>
      </c>
      <c r="J1228" s="46">
        <f t="shared" si="209"/>
        <v>5.7837419175510309E-2</v>
      </c>
      <c r="K1228" s="46">
        <f t="shared" si="210"/>
        <v>0.86864326215733711</v>
      </c>
      <c r="L1228" s="46">
        <f t="shared" si="211"/>
        <v>0.1927582115855857</v>
      </c>
      <c r="M1228" s="46">
        <f t="shared" si="215"/>
        <v>1.0614014737429227</v>
      </c>
      <c r="O1228" s="44"/>
      <c r="P1228" s="12"/>
      <c r="Q1228" s="12"/>
      <c r="R1228" s="12"/>
      <c r="S1228" s="44"/>
      <c r="T1228" s="12"/>
      <c r="U1228" s="12"/>
    </row>
    <row r="1229" spans="6:21" x14ac:dyDescent="0.2">
      <c r="F1229" s="163">
        <f t="shared" si="212"/>
        <v>59.249999999998771</v>
      </c>
      <c r="G1229" s="46">
        <f t="shared" si="208"/>
        <v>4.6545944832818155E-12</v>
      </c>
      <c r="H1229" s="46">
        <f t="shared" si="213"/>
        <v>8.0195058513573378E-2</v>
      </c>
      <c r="I1229" s="46">
        <f t="shared" si="214"/>
        <v>8.0195058518227974E-2</v>
      </c>
      <c r="J1229" s="46">
        <f t="shared" si="209"/>
        <v>2.9715581116903762E-2</v>
      </c>
      <c r="K1229" s="46">
        <f t="shared" si="210"/>
        <v>0.10991063963513173</v>
      </c>
      <c r="L1229" s="46">
        <f t="shared" si="211"/>
        <v>0.12963955383370326</v>
      </c>
      <c r="M1229" s="46">
        <f t="shared" si="215"/>
        <v>0.23955019346883499</v>
      </c>
      <c r="O1229" s="44"/>
      <c r="P1229" s="12"/>
      <c r="Q1229" s="12"/>
      <c r="R1229" s="12"/>
      <c r="S1229" s="44"/>
      <c r="T1229" s="12"/>
      <c r="U1229" s="12"/>
    </row>
    <row r="1230" spans="6:21" x14ac:dyDescent="0.2">
      <c r="F1230" s="163">
        <f t="shared" si="212"/>
        <v>59.299999999998768</v>
      </c>
      <c r="G1230" s="46">
        <f t="shared" si="208"/>
        <v>-0.17633557568397026</v>
      </c>
      <c r="H1230" s="46">
        <f t="shared" si="213"/>
        <v>-0.50273558778215799</v>
      </c>
      <c r="I1230" s="46">
        <f t="shared" si="214"/>
        <v>-0.67907116346612828</v>
      </c>
      <c r="J1230" s="46">
        <f t="shared" si="209"/>
        <v>-1.3308864335115622E-3</v>
      </c>
      <c r="K1230" s="46">
        <f t="shared" si="210"/>
        <v>-0.68040204989963982</v>
      </c>
      <c r="L1230" s="46">
        <f t="shared" si="211"/>
        <v>2.1867915966426996E-2</v>
      </c>
      <c r="M1230" s="46">
        <f t="shared" si="215"/>
        <v>-0.65853413393321281</v>
      </c>
      <c r="O1230" s="44"/>
      <c r="P1230" s="12"/>
      <c r="Q1230" s="12"/>
      <c r="R1230" s="12"/>
      <c r="S1230" s="44"/>
      <c r="T1230" s="12"/>
      <c r="U1230" s="12"/>
    </row>
    <row r="1231" spans="6:21" x14ac:dyDescent="0.2">
      <c r="F1231" s="163">
        <f t="shared" si="212"/>
        <v>59.349999999998765</v>
      </c>
      <c r="G1231" s="46">
        <f t="shared" si="208"/>
        <v>-0.28531695488710312</v>
      </c>
      <c r="H1231" s="46">
        <f t="shared" si="213"/>
        <v>-0.90602788115093535</v>
      </c>
      <c r="I1231" s="46">
        <f t="shared" si="214"/>
        <v>-1.1913448360380385</v>
      </c>
      <c r="J1231" s="46">
        <f t="shared" si="209"/>
        <v>-3.2246367155892686E-2</v>
      </c>
      <c r="K1231" s="46">
        <f t="shared" si="210"/>
        <v>-1.2235912031939313</v>
      </c>
      <c r="L1231" s="46">
        <f t="shared" si="211"/>
        <v>-9.3435895438460703E-2</v>
      </c>
      <c r="M1231" s="46">
        <f t="shared" si="215"/>
        <v>-1.317027098632392</v>
      </c>
      <c r="O1231" s="44"/>
      <c r="P1231" s="12"/>
      <c r="Q1231" s="12"/>
      <c r="R1231" s="12"/>
      <c r="S1231" s="44"/>
      <c r="T1231" s="12"/>
      <c r="U1231" s="12"/>
    </row>
    <row r="1232" spans="6:21" x14ac:dyDescent="0.2">
      <c r="F1232" s="163">
        <f t="shared" si="212"/>
        <v>59.399999999998762</v>
      </c>
      <c r="G1232" s="46">
        <f t="shared" si="208"/>
        <v>-0.28531695488999131</v>
      </c>
      <c r="H1232" s="46">
        <f t="shared" si="213"/>
        <v>-0.98557671924957047</v>
      </c>
      <c r="I1232" s="46">
        <f t="shared" si="214"/>
        <v>-1.2708936741395618</v>
      </c>
      <c r="J1232" s="46">
        <f t="shared" si="209"/>
        <v>-5.9988136550980613E-2</v>
      </c>
      <c r="K1232" s="46">
        <f t="shared" si="210"/>
        <v>-1.3308818106905425</v>
      </c>
      <c r="L1232" s="46">
        <f t="shared" si="211"/>
        <v>-0.1765566958895346</v>
      </c>
      <c r="M1232" s="46">
        <f t="shared" si="215"/>
        <v>-1.5074385065800771</v>
      </c>
      <c r="O1232" s="44"/>
      <c r="P1232" s="12"/>
      <c r="Q1232" s="12"/>
      <c r="R1232" s="12"/>
      <c r="S1232" s="44"/>
      <c r="T1232" s="12"/>
      <c r="U1232" s="12"/>
    </row>
    <row r="1233" spans="6:21" x14ac:dyDescent="0.2">
      <c r="F1233" s="163">
        <f t="shared" si="212"/>
        <v>59.449999999998759</v>
      </c>
      <c r="G1233" s="46">
        <f t="shared" si="208"/>
        <v>-0.17633557569153174</v>
      </c>
      <c r="H1233" s="46">
        <f t="shared" si="213"/>
        <v>-0.71295757315949726</v>
      </c>
      <c r="I1233" s="46">
        <f t="shared" si="214"/>
        <v>-0.88929314885102895</v>
      </c>
      <c r="J1233" s="46">
        <f t="shared" si="209"/>
        <v>-8.1825829137826489E-2</v>
      </c>
      <c r="K1233" s="46">
        <f t="shared" si="210"/>
        <v>-0.97111897798885538</v>
      </c>
      <c r="L1233" s="46">
        <f t="shared" si="211"/>
        <v>-0.19886440035519615</v>
      </c>
      <c r="M1233" s="46">
        <f t="shared" si="215"/>
        <v>-1.1699833783440516</v>
      </c>
      <c r="O1233" s="44"/>
      <c r="P1233" s="12"/>
      <c r="Q1233" s="12"/>
      <c r="R1233" s="12"/>
      <c r="S1233" s="44"/>
      <c r="T1233" s="12"/>
      <c r="U1233" s="12"/>
    </row>
    <row r="1234" spans="6:21" x14ac:dyDescent="0.2">
      <c r="F1234" s="163">
        <f t="shared" si="212"/>
        <v>59.499999999998757</v>
      </c>
      <c r="G1234" s="46">
        <f t="shared" si="208"/>
        <v>-4.691934731362868E-12</v>
      </c>
      <c r="H1234" s="46">
        <f t="shared" si="213"/>
        <v>-0.18558318940228916</v>
      </c>
      <c r="I1234" s="46">
        <f t="shared" si="214"/>
        <v>-0.1855831894069811</v>
      </c>
      <c r="J1234" s="46">
        <f t="shared" si="209"/>
        <v>-9.5610163045715679E-2</v>
      </c>
      <c r="K1234" s="46">
        <f t="shared" si="210"/>
        <v>-0.28119335245269678</v>
      </c>
      <c r="L1234" s="46">
        <f t="shared" si="211"/>
        <v>-0.15267535477718597</v>
      </c>
      <c r="M1234" s="46">
        <f t="shared" si="215"/>
        <v>-0.43386870722988274</v>
      </c>
      <c r="O1234" s="44"/>
      <c r="P1234" s="12"/>
      <c r="Q1234" s="12"/>
      <c r="R1234" s="12"/>
      <c r="S1234" s="44"/>
      <c r="T1234" s="12"/>
      <c r="U1234" s="12"/>
    </row>
    <row r="1235" spans="6:21" x14ac:dyDescent="0.2">
      <c r="F1235" s="163">
        <f t="shared" si="212"/>
        <v>59.549999999998754</v>
      </c>
      <c r="G1235" s="46">
        <f t="shared" si="208"/>
        <v>0.17633557568394004</v>
      </c>
      <c r="H1235" s="46">
        <f t="shared" si="213"/>
        <v>0.40810410174671452</v>
      </c>
      <c r="I1235" s="46">
        <f t="shared" si="214"/>
        <v>0.58443967743065461</v>
      </c>
      <c r="J1235" s="46">
        <f t="shared" si="209"/>
        <v>-9.9984473926961775E-2</v>
      </c>
      <c r="K1235" s="46">
        <f t="shared" si="210"/>
        <v>0.48445520350369287</v>
      </c>
      <c r="L1235" s="46">
        <f t="shared" si="211"/>
        <v>-5.3898889855527793E-2</v>
      </c>
      <c r="M1235" s="46">
        <f t="shared" si="215"/>
        <v>0.43055631364816505</v>
      </c>
      <c r="O1235" s="44"/>
      <c r="P1235" s="12"/>
      <c r="Q1235" s="12"/>
      <c r="R1235" s="12"/>
      <c r="S1235" s="44"/>
      <c r="T1235" s="12"/>
      <c r="U1235" s="12"/>
    </row>
    <row r="1236" spans="6:21" x14ac:dyDescent="0.2">
      <c r="F1236" s="163">
        <f t="shared" si="212"/>
        <v>59.599999999998751</v>
      </c>
      <c r="G1236" s="46">
        <f t="shared" si="208"/>
        <v>0.28531695488709152</v>
      </c>
      <c r="H1236" s="46">
        <f t="shared" si="213"/>
        <v>0.85596692683016684</v>
      </c>
      <c r="I1236" s="46">
        <f t="shared" si="214"/>
        <v>1.1412838817172584</v>
      </c>
      <c r="J1236" s="46">
        <f t="shared" si="209"/>
        <v>-9.4518238866353965E-2</v>
      </c>
      <c r="K1236" s="46">
        <f t="shared" si="210"/>
        <v>1.0467656428509045</v>
      </c>
      <c r="L1236" s="46">
        <f t="shared" si="211"/>
        <v>6.3442480496520653E-2</v>
      </c>
      <c r="M1236" s="46">
        <f t="shared" si="215"/>
        <v>1.110208123347425</v>
      </c>
      <c r="O1236" s="44"/>
      <c r="P1236" s="12"/>
      <c r="Q1236" s="12"/>
      <c r="R1236" s="12"/>
      <c r="S1236" s="44"/>
      <c r="T1236" s="12"/>
      <c r="U1236" s="12"/>
    </row>
    <row r="1237" spans="6:21" x14ac:dyDescent="0.2">
      <c r="F1237" s="163">
        <f t="shared" si="212"/>
        <v>59.649999999998748</v>
      </c>
      <c r="G1237" s="46">
        <f t="shared" si="208"/>
        <v>0.28531695489000286</v>
      </c>
      <c r="H1237" s="46">
        <f t="shared" si="213"/>
        <v>0.99797416374229186</v>
      </c>
      <c r="I1237" s="46">
        <f t="shared" si="214"/>
        <v>1.2832911186322948</v>
      </c>
      <c r="J1237" s="46">
        <f t="shared" si="209"/>
        <v>-7.9749448765181349E-2</v>
      </c>
      <c r="K1237" s="46">
        <f t="shared" si="210"/>
        <v>1.2035416698671135</v>
      </c>
      <c r="L1237" s="46">
        <f t="shared" si="211"/>
        <v>0.15893175604950543</v>
      </c>
      <c r="M1237" s="46">
        <f t="shared" si="215"/>
        <v>1.3624734259166189</v>
      </c>
      <c r="O1237" s="44"/>
      <c r="P1237" s="12"/>
      <c r="Q1237" s="12"/>
      <c r="R1237" s="12"/>
      <c r="S1237" s="44"/>
      <c r="T1237" s="12"/>
      <c r="U1237" s="12"/>
    </row>
    <row r="1238" spans="6:21" x14ac:dyDescent="0.2">
      <c r="F1238" s="163">
        <f t="shared" si="212"/>
        <v>59.699999999998745</v>
      </c>
      <c r="G1238" s="46">
        <f t="shared" si="208"/>
        <v>0.17633557569158956</v>
      </c>
      <c r="H1238" s="46">
        <f t="shared" si="213"/>
        <v>0.78338354007884603</v>
      </c>
      <c r="I1238" s="46">
        <f t="shared" si="214"/>
        <v>0.95971911577043556</v>
      </c>
      <c r="J1238" s="46">
        <f t="shared" si="209"/>
        <v>-5.7131658878456351E-2</v>
      </c>
      <c r="K1238" s="46">
        <f t="shared" si="210"/>
        <v>0.90258745689197917</v>
      </c>
      <c r="L1238" s="46">
        <f t="shared" si="211"/>
        <v>0.1996786606769739</v>
      </c>
      <c r="M1238" s="46">
        <f t="shared" si="215"/>
        <v>1.1022661175689532</v>
      </c>
      <c r="O1238" s="44"/>
      <c r="P1238" s="12"/>
      <c r="Q1238" s="12"/>
      <c r="R1238" s="12"/>
      <c r="S1238" s="44"/>
      <c r="T1238" s="12"/>
      <c r="U1238" s="12"/>
    </row>
    <row r="1239" spans="6:21" x14ac:dyDescent="0.2">
      <c r="F1239" s="163">
        <f t="shared" si="212"/>
        <v>59.749999999998742</v>
      </c>
      <c r="G1239" s="46">
        <f t="shared" si="208"/>
        <v>4.763381030760405E-12</v>
      </c>
      <c r="H1239" s="46">
        <f t="shared" si="213"/>
        <v>0.28887294999582891</v>
      </c>
      <c r="I1239" s="46">
        <f t="shared" si="214"/>
        <v>0.28887295000059227</v>
      </c>
      <c r="J1239" s="46">
        <f t="shared" si="209"/>
        <v>-2.88909288306573E-2</v>
      </c>
      <c r="K1239" s="46">
        <f t="shared" si="210"/>
        <v>0.25998202116993496</v>
      </c>
      <c r="L1239" s="46">
        <f t="shared" si="211"/>
        <v>0.17164835186141703</v>
      </c>
      <c r="M1239" s="46">
        <f t="shared" si="215"/>
        <v>0.43163037303135199</v>
      </c>
      <c r="O1239" s="44"/>
      <c r="P1239" s="12"/>
      <c r="Q1239" s="12"/>
      <c r="R1239" s="12"/>
      <c r="S1239" s="44"/>
      <c r="T1239" s="12"/>
      <c r="U1239" s="12"/>
    </row>
    <row r="1240" spans="6:21" x14ac:dyDescent="0.2">
      <c r="F1240" s="163">
        <f t="shared" si="212"/>
        <v>59.799999999998739</v>
      </c>
      <c r="G1240" s="46">
        <f t="shared" si="208"/>
        <v>-0.17633557568388222</v>
      </c>
      <c r="H1240" s="46">
        <f t="shared" si="213"/>
        <v>-0.30885822403528795</v>
      </c>
      <c r="I1240" s="46">
        <f t="shared" si="214"/>
        <v>-0.4851937997191702</v>
      </c>
      <c r="J1240" s="46">
        <f t="shared" si="209"/>
        <v>2.1932678204525471E-3</v>
      </c>
      <c r="K1240" s="46">
        <f t="shared" si="210"/>
        <v>-0.48300053189871767</v>
      </c>
      <c r="L1240" s="46">
        <f t="shared" si="211"/>
        <v>8.4495574510216692E-2</v>
      </c>
      <c r="M1240" s="46">
        <f t="shared" si="215"/>
        <v>-0.39850495738850095</v>
      </c>
      <c r="O1240" s="44"/>
      <c r="P1240" s="12"/>
      <c r="Q1240" s="12"/>
      <c r="R1240" s="12"/>
      <c r="S1240" s="44"/>
      <c r="T1240" s="12"/>
      <c r="U1240" s="12"/>
    </row>
    <row r="1241" spans="6:21" x14ac:dyDescent="0.2">
      <c r="F1241" s="163">
        <f t="shared" si="212"/>
        <v>59.849999999998737</v>
      </c>
      <c r="G1241" s="46">
        <f t="shared" si="208"/>
        <v>-0.28531695488706948</v>
      </c>
      <c r="H1241" s="46">
        <f t="shared" si="213"/>
        <v>-0.79622764130594104</v>
      </c>
      <c r="I1241" s="46">
        <f t="shared" si="214"/>
        <v>-1.0815445961930106</v>
      </c>
      <c r="J1241" s="46">
        <f t="shared" si="209"/>
        <v>3.3061601429009213E-2</v>
      </c>
      <c r="K1241" s="46">
        <f t="shared" si="210"/>
        <v>-1.0484829947640013</v>
      </c>
      <c r="L1241" s="46">
        <f t="shared" si="211"/>
        <v>-3.1760814330447147E-2</v>
      </c>
      <c r="M1241" s="46">
        <f t="shared" si="215"/>
        <v>-1.0802438090944484</v>
      </c>
      <c r="O1241" s="44"/>
      <c r="P1241" s="12"/>
      <c r="Q1241" s="12"/>
      <c r="R1241" s="12"/>
      <c r="S1241" s="44"/>
      <c r="T1241" s="12"/>
      <c r="U1241" s="12"/>
    </row>
    <row r="1242" spans="6:21" x14ac:dyDescent="0.2">
      <c r="F1242" s="163">
        <f t="shared" si="212"/>
        <v>59.899999999998734</v>
      </c>
      <c r="G1242" s="46">
        <f t="shared" si="208"/>
        <v>-0.28531695489002495</v>
      </c>
      <c r="H1242" s="46">
        <f t="shared" si="213"/>
        <v>-0.9990876156105416</v>
      </c>
      <c r="I1242" s="46">
        <f t="shared" si="214"/>
        <v>-1.2844045705005667</v>
      </c>
      <c r="J1242" s="46">
        <f t="shared" si="209"/>
        <v>6.067598774959905E-2</v>
      </c>
      <c r="K1242" s="46">
        <f t="shared" si="210"/>
        <v>-1.2237285827509676</v>
      </c>
      <c r="L1242" s="46">
        <f t="shared" si="211"/>
        <v>-0.13707752489540967</v>
      </c>
      <c r="M1242" s="46">
        <f t="shared" si="215"/>
        <v>-1.3608061076463773</v>
      </c>
      <c r="O1242" s="44"/>
      <c r="P1242" s="12"/>
      <c r="Q1242" s="12"/>
      <c r="R1242" s="12"/>
      <c r="S1242" s="44"/>
      <c r="T1242" s="12"/>
      <c r="U1242" s="12"/>
    </row>
    <row r="1243" spans="6:21" x14ac:dyDescent="0.2">
      <c r="F1243" s="163">
        <f t="shared" si="212"/>
        <v>59.949999999998731</v>
      </c>
      <c r="G1243" s="46">
        <f t="shared" si="208"/>
        <v>-0.17633557569161976</v>
      </c>
      <c r="H1243" s="46">
        <f t="shared" si="213"/>
        <v>-0.8449518687851022</v>
      </c>
      <c r="I1243" s="46">
        <f t="shared" si="214"/>
        <v>-1.0212874444767219</v>
      </c>
      <c r="J1243" s="46">
        <f t="shared" si="209"/>
        <v>8.2318598437769563E-2</v>
      </c>
      <c r="K1243" s="46">
        <f t="shared" si="210"/>
        <v>-0.93896884603895236</v>
      </c>
      <c r="L1243" s="46">
        <f t="shared" si="211"/>
        <v>-0.19517932448286437</v>
      </c>
      <c r="M1243" s="46">
        <f t="shared" si="215"/>
        <v>-1.1341481705218168</v>
      </c>
      <c r="O1243" s="44"/>
      <c r="P1243" s="12"/>
      <c r="Q1243" s="12"/>
      <c r="R1243" s="12"/>
      <c r="S1243" s="44"/>
      <c r="T1243" s="12"/>
      <c r="U1243" s="12"/>
    </row>
    <row r="1244" spans="6:21" x14ac:dyDescent="0.2">
      <c r="F1244" s="163">
        <f t="shared" si="212"/>
        <v>59.999999999998728</v>
      </c>
      <c r="G1244" s="46">
        <f t="shared" si="208"/>
        <v>-4.8007212788414576E-12</v>
      </c>
      <c r="H1244" s="46">
        <f t="shared" si="213"/>
        <v>-0.38889645345017831</v>
      </c>
      <c r="I1244" s="46">
        <f t="shared" si="214"/>
        <v>-0.38889645345497903</v>
      </c>
      <c r="J1244" s="46">
        <f t="shared" si="209"/>
        <v>9.5859351727684047E-2</v>
      </c>
      <c r="K1244" s="46">
        <f t="shared" si="210"/>
        <v>-0.29303710172729497</v>
      </c>
      <c r="L1244" s="46">
        <f t="shared" si="211"/>
        <v>-0.18605365963265943</v>
      </c>
      <c r="M1244" s="46">
        <f t="shared" si="215"/>
        <v>-0.47909076135995438</v>
      </c>
      <c r="O1244" s="44"/>
      <c r="P1244" s="12"/>
      <c r="Q1244" s="12"/>
      <c r="R1244" s="12"/>
      <c r="S1244" s="44"/>
      <c r="T1244" s="12"/>
      <c r="U1244" s="12"/>
    </row>
    <row r="1245" spans="6:21" x14ac:dyDescent="0.2">
      <c r="F1245" s="163">
        <f t="shared" si="212"/>
        <v>60.049999999998725</v>
      </c>
      <c r="G1245" s="46">
        <f t="shared" si="208"/>
        <v>0.17633557568385202</v>
      </c>
      <c r="H1245" s="46">
        <f t="shared" si="213"/>
        <v>0.20612011771840708</v>
      </c>
      <c r="I1245" s="46">
        <f t="shared" si="214"/>
        <v>0.3824556934022591</v>
      </c>
      <c r="J1245" s="46">
        <f t="shared" si="209"/>
        <v>9.9965556656403054E-2</v>
      </c>
      <c r="K1245" s="46">
        <f t="shared" si="210"/>
        <v>0.48242125005866215</v>
      </c>
      <c r="L1245" s="46">
        <f t="shared" si="211"/>
        <v>-0.11284376957268255</v>
      </c>
      <c r="M1245" s="46">
        <f t="shared" si="215"/>
        <v>0.3695774804859796</v>
      </c>
      <c r="O1245" s="44"/>
      <c r="P1245" s="12"/>
      <c r="Q1245" s="12"/>
      <c r="R1245" s="12"/>
      <c r="S1245" s="44"/>
      <c r="T1245" s="12"/>
      <c r="U1245" s="12"/>
    </row>
    <row r="1246" spans="6:21" x14ac:dyDescent="0.2">
      <c r="F1246" s="163">
        <f t="shared" si="212"/>
        <v>60.099999999998722</v>
      </c>
      <c r="G1246" s="46">
        <f t="shared" si="208"/>
        <v>0.28531695488705794</v>
      </c>
      <c r="H1246" s="46">
        <f t="shared" si="213"/>
        <v>0.72748549061914902</v>
      </c>
      <c r="I1246" s="46">
        <f t="shared" si="214"/>
        <v>1.012802445506207</v>
      </c>
      <c r="J1246" s="46">
        <f t="shared" si="209"/>
        <v>9.4233077495040896E-2</v>
      </c>
      <c r="K1246" s="46">
        <f t="shared" si="210"/>
        <v>1.1070355230012479</v>
      </c>
      <c r="L1246" s="46">
        <f t="shared" si="211"/>
        <v>-7.6603054325702791E-4</v>
      </c>
      <c r="M1246" s="46">
        <f t="shared" si="215"/>
        <v>1.1062694924579908</v>
      </c>
      <c r="O1246" s="44"/>
      <c r="P1246" s="12"/>
      <c r="Q1246" s="12"/>
      <c r="R1246" s="12"/>
      <c r="S1246" s="44"/>
      <c r="T1246" s="12"/>
      <c r="U1246" s="12"/>
    </row>
    <row r="1247" spans="6:21" x14ac:dyDescent="0.2">
      <c r="F1247" s="163">
        <f t="shared" si="212"/>
        <v>60.14999999999872</v>
      </c>
      <c r="G1247" s="46">
        <f t="shared" si="208"/>
        <v>0.2853169548900365</v>
      </c>
      <c r="H1247" s="46">
        <f t="shared" si="213"/>
        <v>0.98890448516702267</v>
      </c>
      <c r="I1247" s="46">
        <f t="shared" si="214"/>
        <v>1.2742214400570591</v>
      </c>
      <c r="J1247" s="46">
        <f t="shared" si="209"/>
        <v>7.9226109086382002E-2</v>
      </c>
      <c r="K1247" s="46">
        <f t="shared" si="210"/>
        <v>1.353447549143441</v>
      </c>
      <c r="L1247" s="46">
        <f t="shared" si="211"/>
        <v>0.11157555964582087</v>
      </c>
      <c r="M1247" s="46">
        <f t="shared" si="215"/>
        <v>1.4650231087892618</v>
      </c>
      <c r="O1247" s="44"/>
      <c r="P1247" s="12"/>
      <c r="Q1247" s="12"/>
      <c r="R1247" s="12"/>
      <c r="S1247" s="44"/>
      <c r="T1247" s="12"/>
      <c r="U1247" s="12"/>
    </row>
    <row r="1248" spans="6:21" x14ac:dyDescent="0.2">
      <c r="F1248" s="163">
        <f t="shared" si="212"/>
        <v>60.199999999998717</v>
      </c>
      <c r="G1248" s="46">
        <f t="shared" si="208"/>
        <v>0.17633557569164998</v>
      </c>
      <c r="H1248" s="46">
        <f t="shared" si="213"/>
        <v>0.89696641243185249</v>
      </c>
      <c r="I1248" s="46">
        <f t="shared" si="214"/>
        <v>1.0733019881235024</v>
      </c>
      <c r="J1248" s="46">
        <f t="shared" si="209"/>
        <v>5.6421648370783652E-2</v>
      </c>
      <c r="K1248" s="46">
        <f t="shared" si="210"/>
        <v>1.129723636494286</v>
      </c>
      <c r="L1248" s="46">
        <f t="shared" si="211"/>
        <v>0.18548612242933832</v>
      </c>
      <c r="M1248" s="46">
        <f t="shared" si="215"/>
        <v>1.3152097589236242</v>
      </c>
      <c r="O1248" s="44"/>
      <c r="P1248" s="12"/>
      <c r="Q1248" s="12"/>
      <c r="R1248" s="12"/>
      <c r="S1248" s="44"/>
      <c r="T1248" s="12"/>
      <c r="U1248" s="12"/>
    </row>
    <row r="1249" spans="6:21" x14ac:dyDescent="0.2">
      <c r="F1249" s="163">
        <f t="shared" si="212"/>
        <v>60.249999999998714</v>
      </c>
      <c r="G1249" s="46">
        <f t="shared" si="208"/>
        <v>4.8721675782389946E-12</v>
      </c>
      <c r="H1249" s="46">
        <f t="shared" si="213"/>
        <v>0.48452274415910024</v>
      </c>
      <c r="I1249" s="46">
        <f t="shared" si="214"/>
        <v>0.4845227441639724</v>
      </c>
      <c r="J1249" s="46">
        <f t="shared" si="209"/>
        <v>2.8064127253893324E-2</v>
      </c>
      <c r="K1249" s="46">
        <f t="shared" si="210"/>
        <v>0.51258687141786574</v>
      </c>
      <c r="L1249" s="46">
        <f t="shared" si="211"/>
        <v>0.19550794222053039</v>
      </c>
      <c r="M1249" s="46">
        <f t="shared" si="215"/>
        <v>0.7080948136383961</v>
      </c>
      <c r="O1249" s="44"/>
      <c r="P1249" s="12"/>
      <c r="Q1249" s="12"/>
      <c r="R1249" s="12"/>
      <c r="S1249" s="44"/>
      <c r="T1249" s="12"/>
      <c r="U1249" s="12"/>
    </row>
    <row r="1250" spans="6:21" x14ac:dyDescent="0.2">
      <c r="F1250" s="163">
        <f t="shared" si="212"/>
        <v>60.299999999998711</v>
      </c>
      <c r="G1250" s="46">
        <f t="shared" si="208"/>
        <v>-0.17633557568379424</v>
      </c>
      <c r="H1250" s="46">
        <f t="shared" si="213"/>
        <v>-0.10105143214147003</v>
      </c>
      <c r="I1250" s="46">
        <f t="shared" si="214"/>
        <v>-0.27738700782526426</v>
      </c>
      <c r="J1250" s="46">
        <f t="shared" si="209"/>
        <v>-3.0554860430459826E-3</v>
      </c>
      <c r="K1250" s="46">
        <f t="shared" si="210"/>
        <v>-0.28044249386831027</v>
      </c>
      <c r="L1250" s="46">
        <f t="shared" si="211"/>
        <v>0.1381891086523824</v>
      </c>
      <c r="M1250" s="46">
        <f t="shared" si="215"/>
        <v>-0.14225338521592784</v>
      </c>
      <c r="O1250" s="44"/>
      <c r="P1250" s="12"/>
      <c r="Q1250" s="12"/>
      <c r="R1250" s="12"/>
      <c r="S1250" s="44"/>
      <c r="T1250" s="12"/>
      <c r="U1250" s="12"/>
    </row>
    <row r="1251" spans="6:21" x14ac:dyDescent="0.2">
      <c r="F1251" s="163">
        <f t="shared" si="212"/>
        <v>60.349999999998708</v>
      </c>
      <c r="G1251" s="46">
        <f t="shared" si="208"/>
        <v>-0.28531695488703585</v>
      </c>
      <c r="H1251" s="46">
        <f t="shared" si="213"/>
        <v>-0.65051773529376822</v>
      </c>
      <c r="I1251" s="46">
        <f t="shared" si="214"/>
        <v>-0.93583469018080412</v>
      </c>
      <c r="J1251" s="46">
        <f t="shared" si="209"/>
        <v>-3.3874376141669001E-2</v>
      </c>
      <c r="K1251" s="46">
        <f t="shared" si="210"/>
        <v>-0.96970906632247311</v>
      </c>
      <c r="L1251" s="46">
        <f t="shared" si="211"/>
        <v>3.3272490778881239E-2</v>
      </c>
      <c r="M1251" s="46">
        <f t="shared" si="215"/>
        <v>-0.93643657554359183</v>
      </c>
      <c r="O1251" s="44"/>
      <c r="P1251" s="12"/>
      <c r="Q1251" s="12"/>
      <c r="R1251" s="12"/>
      <c r="S1251" s="44"/>
      <c r="T1251" s="12"/>
      <c r="U1251" s="12"/>
    </row>
    <row r="1252" spans="6:21" x14ac:dyDescent="0.2">
      <c r="F1252" s="163">
        <f t="shared" si="212"/>
        <v>60.399999999998705</v>
      </c>
      <c r="G1252" s="46">
        <f t="shared" si="208"/>
        <v>-0.28531695489005859</v>
      </c>
      <c r="H1252" s="46">
        <f t="shared" si="213"/>
        <v>-0.96753991203455458</v>
      </c>
      <c r="I1252" s="46">
        <f t="shared" si="214"/>
        <v>-1.2528568669246132</v>
      </c>
      <c r="J1252" s="46">
        <f t="shared" si="209"/>
        <v>-6.1359325063412511E-2</v>
      </c>
      <c r="K1252" s="46">
        <f t="shared" si="210"/>
        <v>-1.3142161919880258</v>
      </c>
      <c r="L1252" s="46">
        <f t="shared" si="211"/>
        <v>-8.3104486415547796E-2</v>
      </c>
      <c r="M1252" s="46">
        <f t="shared" si="215"/>
        <v>-1.3973206784035734</v>
      </c>
      <c r="O1252" s="44"/>
      <c r="P1252" s="12"/>
      <c r="Q1252" s="12"/>
      <c r="R1252" s="12"/>
      <c r="S1252" s="44"/>
      <c r="T1252" s="12"/>
      <c r="U1252" s="12"/>
    </row>
    <row r="1253" spans="6:21" x14ac:dyDescent="0.2">
      <c r="F1253" s="163">
        <f t="shared" si="212"/>
        <v>60.449999999998703</v>
      </c>
      <c r="G1253" s="46">
        <f t="shared" si="208"/>
        <v>-0.17633557569170777</v>
      </c>
      <c r="H1253" s="46">
        <f t="shared" si="213"/>
        <v>-0.93883904785091299</v>
      </c>
      <c r="I1253" s="46">
        <f t="shared" si="214"/>
        <v>-1.1151746235426208</v>
      </c>
      <c r="J1253" s="46">
        <f t="shared" si="209"/>
        <v>-8.2805243788440286E-2</v>
      </c>
      <c r="K1253" s="46">
        <f t="shared" si="210"/>
        <v>-1.1979798673310611</v>
      </c>
      <c r="L1253" s="46">
        <f t="shared" si="211"/>
        <v>-0.17085699777624194</v>
      </c>
      <c r="M1253" s="46">
        <f t="shared" si="215"/>
        <v>-1.3688368651073031</v>
      </c>
      <c r="O1253" s="44"/>
      <c r="P1253" s="12"/>
      <c r="Q1253" s="12"/>
      <c r="R1253" s="12"/>
      <c r="S1253" s="44"/>
      <c r="T1253" s="12"/>
      <c r="U1253" s="12"/>
    </row>
    <row r="1254" spans="6:21" x14ac:dyDescent="0.2">
      <c r="F1254" s="163">
        <f t="shared" si="212"/>
        <v>60.4999999999987</v>
      </c>
      <c r="G1254" s="46">
        <f t="shared" si="208"/>
        <v>-4.9095078263200471E-12</v>
      </c>
      <c r="H1254" s="46">
        <f t="shared" si="213"/>
        <v>-0.57467058535488236</v>
      </c>
      <c r="I1254" s="46">
        <f t="shared" si="214"/>
        <v>-0.57467058535979187</v>
      </c>
      <c r="J1254" s="46">
        <f t="shared" si="209"/>
        <v>-9.61014091195381E-2</v>
      </c>
      <c r="K1254" s="46">
        <f t="shared" si="210"/>
        <v>-0.67077199447933</v>
      </c>
      <c r="L1254" s="46">
        <f t="shared" si="211"/>
        <v>-0.1997596141884779</v>
      </c>
      <c r="M1254" s="46">
        <f t="shared" si="215"/>
        <v>-0.87053160866780788</v>
      </c>
      <c r="O1254" s="44"/>
      <c r="P1254" s="12"/>
      <c r="Q1254" s="12"/>
      <c r="R1254" s="12"/>
      <c r="S1254" s="44"/>
      <c r="T1254" s="12"/>
      <c r="U1254" s="12"/>
    </row>
    <row r="1255" spans="6:21" x14ac:dyDescent="0.2">
      <c r="F1255" s="163">
        <f t="shared" si="212"/>
        <v>60.549999999998697</v>
      </c>
      <c r="G1255" s="46">
        <f t="shared" si="208"/>
        <v>0.17633557568376401</v>
      </c>
      <c r="H1255" s="46">
        <f t="shared" si="213"/>
        <v>-5.159831726860179E-3</v>
      </c>
      <c r="I1255" s="46">
        <f t="shared" si="214"/>
        <v>0.17117574395690383</v>
      </c>
      <c r="J1255" s="46">
        <f t="shared" si="209"/>
        <v>-9.99392026217404E-2</v>
      </c>
      <c r="K1255" s="46">
        <f t="shared" si="210"/>
        <v>7.1236541335163425E-2</v>
      </c>
      <c r="L1255" s="46">
        <f t="shared" si="211"/>
        <v>-0.15985713357254214</v>
      </c>
      <c r="M1255" s="46">
        <f t="shared" si="215"/>
        <v>-8.8620592237378712E-2</v>
      </c>
      <c r="O1255" s="44"/>
      <c r="P1255" s="12"/>
      <c r="Q1255" s="12"/>
      <c r="R1255" s="12"/>
      <c r="S1255" s="44"/>
      <c r="T1255" s="12"/>
      <c r="U1255" s="12"/>
    </row>
    <row r="1256" spans="6:21" x14ac:dyDescent="0.2">
      <c r="F1256" s="163">
        <f t="shared" si="212"/>
        <v>60.599999999998694</v>
      </c>
      <c r="G1256" s="46">
        <f t="shared" si="208"/>
        <v>0.28531695488702435</v>
      </c>
      <c r="H1256" s="46">
        <f t="shared" si="213"/>
        <v>0.56619464193068225</v>
      </c>
      <c r="I1256" s="46">
        <f t="shared" si="214"/>
        <v>0.85151159681770661</v>
      </c>
      <c r="J1256" s="46">
        <f t="shared" si="209"/>
        <v>-9.3940905817462783E-2</v>
      </c>
      <c r="K1256" s="46">
        <f t="shared" si="210"/>
        <v>0.75757069100024377</v>
      </c>
      <c r="L1256" s="46">
        <f t="shared" si="211"/>
        <v>-6.4893545481066378E-2</v>
      </c>
      <c r="M1256" s="46">
        <f t="shared" si="215"/>
        <v>0.69267714551917736</v>
      </c>
      <c r="O1256" s="44"/>
      <c r="P1256" s="12"/>
      <c r="Q1256" s="12"/>
      <c r="R1256" s="12"/>
      <c r="S1256" s="44"/>
      <c r="T1256" s="12"/>
      <c r="U1256" s="12"/>
    </row>
    <row r="1257" spans="6:21" x14ac:dyDescent="0.2">
      <c r="F1257" s="163">
        <f t="shared" si="212"/>
        <v>60.649999999998691</v>
      </c>
      <c r="G1257" s="46">
        <f t="shared" si="208"/>
        <v>0.28531695489007008</v>
      </c>
      <c r="H1257" s="46">
        <f t="shared" si="213"/>
        <v>0.93523546327410478</v>
      </c>
      <c r="I1257" s="46">
        <f t="shared" si="214"/>
        <v>1.2205524181641749</v>
      </c>
      <c r="J1257" s="46">
        <f t="shared" si="209"/>
        <v>-7.8696875518688758E-2</v>
      </c>
      <c r="K1257" s="46">
        <f t="shared" si="210"/>
        <v>1.1418555426454862</v>
      </c>
      <c r="L1257" s="46">
        <f t="shared" si="211"/>
        <v>5.2421941473780265E-2</v>
      </c>
      <c r="M1257" s="46">
        <f t="shared" si="215"/>
        <v>1.1942774841192665</v>
      </c>
      <c r="O1257" s="44"/>
      <c r="P1257" s="12"/>
      <c r="Q1257" s="12"/>
      <c r="R1257" s="12"/>
      <c r="S1257" s="44"/>
      <c r="T1257" s="12"/>
      <c r="U1257" s="12"/>
    </row>
    <row r="1258" spans="6:21" x14ac:dyDescent="0.2">
      <c r="F1258" s="163">
        <f t="shared" si="212"/>
        <v>60.699999999998688</v>
      </c>
      <c r="G1258" s="46">
        <f t="shared" si="208"/>
        <v>0.17633557569173797</v>
      </c>
      <c r="H1258" s="46">
        <f t="shared" si="213"/>
        <v>0.97009632540157198</v>
      </c>
      <c r="I1258" s="46">
        <f t="shared" si="214"/>
        <v>1.1464319010933099</v>
      </c>
      <c r="J1258" s="46">
        <f t="shared" si="209"/>
        <v>-5.5707440472501125E-2</v>
      </c>
      <c r="K1258" s="46">
        <f t="shared" si="210"/>
        <v>1.0907244606208089</v>
      </c>
      <c r="L1258" s="46">
        <f t="shared" si="211"/>
        <v>0.15168124232635283</v>
      </c>
      <c r="M1258" s="46">
        <f t="shared" si="215"/>
        <v>1.2424057029471616</v>
      </c>
      <c r="O1258" s="44"/>
      <c r="P1258" s="12"/>
      <c r="Q1258" s="12"/>
      <c r="R1258" s="12"/>
      <c r="S1258" s="44"/>
      <c r="T1258" s="12"/>
      <c r="U1258" s="12"/>
    </row>
    <row r="1259" spans="6:21" x14ac:dyDescent="0.2">
      <c r="F1259" s="163">
        <f t="shared" si="212"/>
        <v>60.749999999998685</v>
      </c>
      <c r="G1259" s="46">
        <f t="shared" si="208"/>
        <v>4.9809541257175849E-12</v>
      </c>
      <c r="H1259" s="46">
        <f t="shared" si="213"/>
        <v>0.65832068454258064</v>
      </c>
      <c r="I1259" s="46">
        <f t="shared" si="214"/>
        <v>0.65832068454756154</v>
      </c>
      <c r="J1259" s="46">
        <f t="shared" si="209"/>
        <v>-2.7235237895091177E-2</v>
      </c>
      <c r="K1259" s="46">
        <f t="shared" si="210"/>
        <v>0.63108544665247035</v>
      </c>
      <c r="L1259" s="46">
        <f t="shared" si="211"/>
        <v>0.19869553540785659</v>
      </c>
      <c r="M1259" s="46">
        <f t="shared" si="215"/>
        <v>0.82978098206032691</v>
      </c>
      <c r="O1259" s="44"/>
      <c r="P1259" s="12"/>
      <c r="Q1259" s="12"/>
      <c r="R1259" s="12"/>
      <c r="S1259" s="44"/>
      <c r="T1259" s="12"/>
      <c r="U1259" s="12"/>
    </row>
    <row r="1260" spans="6:21" x14ac:dyDescent="0.2">
      <c r="F1260" s="163">
        <f t="shared" si="212"/>
        <v>60.799999999998683</v>
      </c>
      <c r="G1260" s="46">
        <f t="shared" ref="G1260:G1323" si="216">$J$41*SIN($J$40*F1260+$J$42)</f>
        <v>-0.17633557568370622</v>
      </c>
      <c r="H1260" s="46">
        <f t="shared" si="213"/>
        <v>0.11131275390143532</v>
      </c>
      <c r="I1260" s="46">
        <f t="shared" si="214"/>
        <v>-6.5022821782270909E-2</v>
      </c>
      <c r="J1260" s="46">
        <f t="shared" ref="J1260:J1323" si="217">$M$41*SIN($M$40*F1260+$M$42)</f>
        <v>3.9174769580521572E-3</v>
      </c>
      <c r="K1260" s="46">
        <f t="shared" ref="K1260:K1323" si="218">I1260+J1260</f>
        <v>-6.1105344824218755E-2</v>
      </c>
      <c r="L1260" s="46">
        <f t="shared" ref="L1260:L1323" si="219">$P$41*SIN($P$40*F1260+$P$42)</f>
        <v>0.17727124219982662</v>
      </c>
      <c r="M1260" s="46">
        <f t="shared" si="215"/>
        <v>0.11616589737560787</v>
      </c>
      <c r="O1260" s="44"/>
      <c r="P1260" s="12"/>
      <c r="Q1260" s="12"/>
      <c r="R1260" s="12"/>
      <c r="S1260" s="44"/>
      <c r="T1260" s="12"/>
      <c r="U1260" s="12"/>
    </row>
    <row r="1261" spans="6:21" x14ac:dyDescent="0.2">
      <c r="F1261" s="163">
        <f t="shared" ref="F1261:F1324" si="220">F1260+$G$38</f>
        <v>60.84999999999868</v>
      </c>
      <c r="G1261" s="46">
        <f t="shared" si="216"/>
        <v>-0.28531695488700226</v>
      </c>
      <c r="H1261" s="46">
        <f t="shared" ref="H1261:H1324" si="221">$G$41*SIN($G$40*F1261+$G$42)</f>
        <v>-0.47546964319200691</v>
      </c>
      <c r="I1261" s="46">
        <f t="shared" ref="I1261:I1324" si="222">G1261+H1261</f>
        <v>-0.76078659807900917</v>
      </c>
      <c r="J1261" s="46">
        <f t="shared" si="217"/>
        <v>3.4684630828897105E-2</v>
      </c>
      <c r="K1261" s="46">
        <f t="shared" si="218"/>
        <v>-0.72610196725011211</v>
      </c>
      <c r="L1261" s="46">
        <f t="shared" si="219"/>
        <v>9.4787735049005936E-2</v>
      </c>
      <c r="M1261" s="46">
        <f t="shared" si="215"/>
        <v>-0.63131423220110616</v>
      </c>
      <c r="O1261" s="44"/>
      <c r="P1261" s="12"/>
      <c r="Q1261" s="12"/>
      <c r="R1261" s="12"/>
      <c r="S1261" s="44"/>
      <c r="T1261" s="12"/>
      <c r="U1261" s="12"/>
    </row>
    <row r="1262" spans="6:21" x14ac:dyDescent="0.2">
      <c r="F1262" s="163">
        <f t="shared" si="220"/>
        <v>60.899999999998677</v>
      </c>
      <c r="G1262" s="46">
        <f t="shared" si="216"/>
        <v>-0.28531695489009218</v>
      </c>
      <c r="H1262" s="46">
        <f t="shared" si="221"/>
        <v>-0.89235640201055688</v>
      </c>
      <c r="I1262" s="46">
        <f t="shared" si="222"/>
        <v>-1.177673356900649</v>
      </c>
      <c r="J1262" s="46">
        <f t="shared" si="217"/>
        <v>6.2038097656718416E-2</v>
      </c>
      <c r="K1262" s="46">
        <f t="shared" si="218"/>
        <v>-1.1156352592439305</v>
      </c>
      <c r="L1262" s="46">
        <f t="shared" si="219"/>
        <v>-2.0344409984014253E-2</v>
      </c>
      <c r="M1262" s="46">
        <f t="shared" ref="M1262:M1325" si="223">I1262+L1262+J1262</f>
        <v>-1.1359796692279449</v>
      </c>
      <c r="O1262" s="44"/>
      <c r="P1262" s="12"/>
      <c r="Q1262" s="12"/>
      <c r="R1262" s="12"/>
      <c r="S1262" s="44"/>
      <c r="T1262" s="12"/>
      <c r="U1262" s="12"/>
    </row>
    <row r="1263" spans="6:21" x14ac:dyDescent="0.2">
      <c r="F1263" s="163">
        <f t="shared" si="220"/>
        <v>60.949999999998674</v>
      </c>
      <c r="G1263" s="46">
        <f t="shared" si="216"/>
        <v>-0.17633557569179578</v>
      </c>
      <c r="H1263" s="46">
        <f t="shared" si="221"/>
        <v>-0.99038482221769697</v>
      </c>
      <c r="I1263" s="46">
        <f t="shared" si="222"/>
        <v>-1.1667203979094927</v>
      </c>
      <c r="J1263" s="46">
        <f t="shared" si="217"/>
        <v>8.328572898669917E-2</v>
      </c>
      <c r="K1263" s="46">
        <f t="shared" si="218"/>
        <v>-1.0834346689227936</v>
      </c>
      <c r="L1263" s="46">
        <f t="shared" si="219"/>
        <v>-0.12846913708314583</v>
      </c>
      <c r="M1263" s="46">
        <f t="shared" si="223"/>
        <v>-1.2119038060059393</v>
      </c>
      <c r="O1263" s="44"/>
      <c r="P1263" s="12"/>
      <c r="Q1263" s="12"/>
      <c r="R1263" s="12"/>
      <c r="S1263" s="44"/>
      <c r="T1263" s="12"/>
      <c r="U1263" s="12"/>
    </row>
    <row r="1264" spans="6:21" x14ac:dyDescent="0.2">
      <c r="F1264" s="163">
        <f t="shared" si="220"/>
        <v>60.999999999998671</v>
      </c>
      <c r="G1264" s="46">
        <f t="shared" si="216"/>
        <v>-5.0182943737986374E-12</v>
      </c>
      <c r="H1264" s="46">
        <f t="shared" si="221"/>
        <v>-0.73452721853720149</v>
      </c>
      <c r="I1264" s="46">
        <f t="shared" si="222"/>
        <v>-0.73452721854221981</v>
      </c>
      <c r="J1264" s="46">
        <f t="shared" si="217"/>
        <v>9.6336317213836731E-2</v>
      </c>
      <c r="K1264" s="46">
        <f t="shared" si="218"/>
        <v>-0.63819090132838308</v>
      </c>
      <c r="L1264" s="46">
        <f t="shared" si="219"/>
        <v>-0.19234402180026705</v>
      </c>
      <c r="M1264" s="46">
        <f t="shared" si="223"/>
        <v>-0.83053492312865007</v>
      </c>
      <c r="O1264" s="44"/>
      <c r="P1264" s="12"/>
      <c r="Q1264" s="12"/>
      <c r="R1264" s="12"/>
      <c r="S1264" s="44"/>
      <c r="T1264" s="12"/>
      <c r="U1264" s="12"/>
    </row>
    <row r="1265" spans="6:21" x14ac:dyDescent="0.2">
      <c r="F1265" s="163">
        <f t="shared" si="220"/>
        <v>61.049999999998668</v>
      </c>
      <c r="G1265" s="46">
        <f t="shared" si="216"/>
        <v>0.17633557568367603</v>
      </c>
      <c r="H1265" s="46">
        <f t="shared" si="221"/>
        <v>-0.21620707406037976</v>
      </c>
      <c r="I1265" s="46">
        <f t="shared" si="222"/>
        <v>-3.9871498376703729E-2</v>
      </c>
      <c r="J1265" s="46">
        <f t="shared" si="217"/>
        <v>9.9905413783536734E-2</v>
      </c>
      <c r="K1265" s="46">
        <f t="shared" si="218"/>
        <v>6.0033915406833005E-2</v>
      </c>
      <c r="L1265" s="46">
        <f t="shared" si="219"/>
        <v>-0.18996803225273667</v>
      </c>
      <c r="M1265" s="46">
        <f t="shared" si="223"/>
        <v>-0.12993411684590367</v>
      </c>
      <c r="O1265" s="44"/>
      <c r="P1265" s="12"/>
      <c r="Q1265" s="12"/>
      <c r="R1265" s="12"/>
      <c r="S1265" s="44"/>
      <c r="T1265" s="12"/>
      <c r="U1265" s="12"/>
    </row>
    <row r="1266" spans="6:21" x14ac:dyDescent="0.2">
      <c r="F1266" s="163">
        <f t="shared" si="220"/>
        <v>61.099999999998666</v>
      </c>
      <c r="G1266" s="46">
        <f t="shared" si="216"/>
        <v>0.28531695488699071</v>
      </c>
      <c r="H1266" s="46">
        <f t="shared" si="221"/>
        <v>0.37936855743449038</v>
      </c>
      <c r="I1266" s="46">
        <f t="shared" si="222"/>
        <v>0.6646855123214811</v>
      </c>
      <c r="J1266" s="46">
        <f t="shared" si="217"/>
        <v>9.3641745569226512E-2</v>
      </c>
      <c r="K1266" s="46">
        <f t="shared" si="218"/>
        <v>0.75832725789070765</v>
      </c>
      <c r="L1266" s="46">
        <f t="shared" si="219"/>
        <v>-0.12215955303756088</v>
      </c>
      <c r="M1266" s="46">
        <f t="shared" si="223"/>
        <v>0.63616770485314678</v>
      </c>
      <c r="O1266" s="44"/>
      <c r="P1266" s="12"/>
      <c r="Q1266" s="12"/>
      <c r="R1266" s="12"/>
      <c r="S1266" s="44"/>
      <c r="T1266" s="12"/>
      <c r="U1266" s="12"/>
    </row>
    <row r="1267" spans="6:21" x14ac:dyDescent="0.2">
      <c r="F1267" s="163">
        <f t="shared" si="220"/>
        <v>61.149999999998663</v>
      </c>
      <c r="G1267" s="46">
        <f t="shared" si="216"/>
        <v>0.28531695489010372</v>
      </c>
      <c r="H1267" s="46">
        <f t="shared" si="221"/>
        <v>0.83938755743942484</v>
      </c>
      <c r="I1267" s="46">
        <f t="shared" si="222"/>
        <v>1.1247045123295285</v>
      </c>
      <c r="J1267" s="46">
        <f t="shared" si="217"/>
        <v>7.816178743351801E-2</v>
      </c>
      <c r="K1267" s="46">
        <f t="shared" si="218"/>
        <v>1.2028662997630466</v>
      </c>
      <c r="L1267" s="46">
        <f t="shared" si="219"/>
        <v>-1.2274501268850992E-2</v>
      </c>
      <c r="M1267" s="46">
        <f t="shared" si="223"/>
        <v>1.1905917984941956</v>
      </c>
      <c r="O1267" s="44"/>
      <c r="P1267" s="12"/>
      <c r="Q1267" s="12"/>
      <c r="R1267" s="12"/>
      <c r="S1267" s="44"/>
      <c r="T1267" s="12"/>
      <c r="U1267" s="12"/>
    </row>
    <row r="1268" spans="6:21" x14ac:dyDescent="0.2">
      <c r="F1268" s="163">
        <f t="shared" si="220"/>
        <v>61.19999999999866</v>
      </c>
      <c r="G1268" s="46">
        <f t="shared" si="216"/>
        <v>0.17633557569182601</v>
      </c>
      <c r="H1268" s="46">
        <f t="shared" si="221"/>
        <v>0.99947513832402646</v>
      </c>
      <c r="I1268" s="46">
        <f t="shared" si="222"/>
        <v>1.1758107140158525</v>
      </c>
      <c r="J1268" s="46">
        <f t="shared" si="217"/>
        <v>5.4989088315856471E-2</v>
      </c>
      <c r="K1268" s="46">
        <f t="shared" si="218"/>
        <v>1.2307998023317088</v>
      </c>
      <c r="L1268" s="46">
        <f t="shared" si="219"/>
        <v>0.10183837329680755</v>
      </c>
      <c r="M1268" s="46">
        <f t="shared" si="223"/>
        <v>1.3326381756285164</v>
      </c>
      <c r="O1268" s="44"/>
      <c r="P1268" s="12"/>
      <c r="Q1268" s="12"/>
      <c r="R1268" s="12"/>
      <c r="S1268" s="44"/>
      <c r="T1268" s="12"/>
      <c r="U1268" s="12"/>
    </row>
    <row r="1269" spans="6:21" x14ac:dyDescent="0.2">
      <c r="F1269" s="163">
        <f t="shared" si="220"/>
        <v>61.249999999998657</v>
      </c>
      <c r="G1269" s="46">
        <f t="shared" si="216"/>
        <v>5.0556346218796899E-12</v>
      </c>
      <c r="H1269" s="46">
        <f t="shared" si="221"/>
        <v>0.80242852778996443</v>
      </c>
      <c r="I1269" s="46">
        <f t="shared" si="222"/>
        <v>0.80242852779502005</v>
      </c>
      <c r="J1269" s="46">
        <f t="shared" si="217"/>
        <v>2.6404322418025289E-2</v>
      </c>
      <c r="K1269" s="46">
        <f t="shared" si="218"/>
        <v>0.82883285021304531</v>
      </c>
      <c r="L1269" s="46">
        <f t="shared" si="219"/>
        <v>0.1808740918299919</v>
      </c>
      <c r="M1269" s="46">
        <f t="shared" si="223"/>
        <v>1.0097069420430373</v>
      </c>
      <c r="O1269" s="44"/>
      <c r="P1269" s="12"/>
      <c r="Q1269" s="12"/>
      <c r="R1269" s="12"/>
      <c r="S1269" s="44"/>
      <c r="T1269" s="12"/>
      <c r="U1269" s="12"/>
    </row>
    <row r="1270" spans="6:21" x14ac:dyDescent="0.2">
      <c r="F1270" s="163">
        <f t="shared" si="220"/>
        <v>61.299999999998654</v>
      </c>
      <c r="G1270" s="46">
        <f t="shared" si="216"/>
        <v>-0.17633557568361821</v>
      </c>
      <c r="H1270" s="46">
        <f t="shared" si="221"/>
        <v>0.31865676276712812</v>
      </c>
      <c r="I1270" s="46">
        <f t="shared" si="222"/>
        <v>0.14232118708350991</v>
      </c>
      <c r="J1270" s="46">
        <f t="shared" si="217"/>
        <v>-4.7791764391642367E-3</v>
      </c>
      <c r="K1270" s="46">
        <f t="shared" si="218"/>
        <v>0.13754201064434568</v>
      </c>
      <c r="L1270" s="46">
        <f t="shared" si="219"/>
        <v>0.19760963277819779</v>
      </c>
      <c r="M1270" s="46">
        <f t="shared" si="223"/>
        <v>0.33515164342254344</v>
      </c>
      <c r="O1270" s="44"/>
      <c r="P1270" s="12"/>
      <c r="Q1270" s="12"/>
      <c r="R1270" s="12"/>
      <c r="S1270" s="44"/>
      <c r="T1270" s="12"/>
      <c r="U1270" s="12"/>
    </row>
    <row r="1271" spans="6:21" x14ac:dyDescent="0.2">
      <c r="F1271" s="163">
        <f t="shared" si="220"/>
        <v>61.349999999998651</v>
      </c>
      <c r="G1271" s="46">
        <f t="shared" si="216"/>
        <v>-0.28531695488696862</v>
      </c>
      <c r="H1271" s="46">
        <f t="shared" si="221"/>
        <v>-0.27897798988508604</v>
      </c>
      <c r="I1271" s="46">
        <f t="shared" si="222"/>
        <v>-0.56429494477205466</v>
      </c>
      <c r="J1271" s="46">
        <f t="shared" si="217"/>
        <v>-3.5492305213212887E-2</v>
      </c>
      <c r="K1271" s="46">
        <f t="shared" si="218"/>
        <v>-0.59978724998526756</v>
      </c>
      <c r="L1271" s="46">
        <f t="shared" si="219"/>
        <v>0.14628061517065566</v>
      </c>
      <c r="M1271" s="46">
        <f t="shared" si="223"/>
        <v>-0.4535066348146119</v>
      </c>
      <c r="O1271" s="44"/>
      <c r="P1271" s="12"/>
      <c r="Q1271" s="12"/>
      <c r="R1271" s="12"/>
      <c r="S1271" s="44"/>
      <c r="T1271" s="12"/>
      <c r="U1271" s="12"/>
    </row>
    <row r="1272" spans="6:21" x14ac:dyDescent="0.2">
      <c r="F1272" s="163">
        <f t="shared" si="220"/>
        <v>61.399999999998649</v>
      </c>
      <c r="G1272" s="46">
        <f t="shared" si="216"/>
        <v>-0.28531695489012576</v>
      </c>
      <c r="H1272" s="46">
        <f t="shared" si="221"/>
        <v>-0.77692784291259964</v>
      </c>
      <c r="I1272" s="46">
        <f t="shared" si="222"/>
        <v>-1.0622447978027254</v>
      </c>
      <c r="J1272" s="46">
        <f t="shared" si="217"/>
        <v>-6.2712255033416583E-2</v>
      </c>
      <c r="K1272" s="46">
        <f t="shared" si="218"/>
        <v>-1.1249570528361419</v>
      </c>
      <c r="L1272" s="46">
        <f t="shared" si="219"/>
        <v>4.4566778984813732E-2</v>
      </c>
      <c r="M1272" s="46">
        <f t="shared" si="223"/>
        <v>-1.0803902738513282</v>
      </c>
      <c r="O1272" s="44"/>
      <c r="P1272" s="12"/>
      <c r="Q1272" s="12"/>
      <c r="R1272" s="12"/>
      <c r="S1272" s="44"/>
      <c r="T1272" s="12"/>
      <c r="U1272" s="12"/>
    </row>
    <row r="1273" spans="6:21" x14ac:dyDescent="0.2">
      <c r="F1273" s="163">
        <f t="shared" si="220"/>
        <v>61.449999999998646</v>
      </c>
      <c r="G1273" s="46">
        <f t="shared" si="216"/>
        <v>-0.17633557569188379</v>
      </c>
      <c r="H1273" s="46">
        <f t="shared" si="221"/>
        <v>-0.99726449043856336</v>
      </c>
      <c r="I1273" s="46">
        <f t="shared" si="222"/>
        <v>-1.1736000661304471</v>
      </c>
      <c r="J1273" s="46">
        <f t="shared" si="217"/>
        <v>-8.3760018287690072E-2</v>
      </c>
      <c r="K1273" s="46">
        <f t="shared" si="218"/>
        <v>-1.2573600844181372</v>
      </c>
      <c r="L1273" s="46">
        <f t="shared" si="219"/>
        <v>-7.2497615244206809E-2</v>
      </c>
      <c r="M1273" s="46">
        <f t="shared" si="223"/>
        <v>-1.3298576996623439</v>
      </c>
      <c r="O1273" s="44"/>
      <c r="P1273" s="12"/>
      <c r="Q1273" s="12"/>
      <c r="R1273" s="12"/>
      <c r="S1273" s="44"/>
      <c r="T1273" s="12"/>
      <c r="U1273" s="12"/>
    </row>
    <row r="1274" spans="6:21" x14ac:dyDescent="0.2">
      <c r="F1274" s="163">
        <f t="shared" si="220"/>
        <v>61.499999999998643</v>
      </c>
      <c r="G1274" s="46">
        <f t="shared" si="216"/>
        <v>-5.1270809212772269E-12</v>
      </c>
      <c r="H1274" s="46">
        <f t="shared" si="221"/>
        <v>-0.86125685908571148</v>
      </c>
      <c r="I1274" s="46">
        <f t="shared" si="222"/>
        <v>-0.8612568590908386</v>
      </c>
      <c r="J1274" s="46">
        <f t="shared" si="217"/>
        <v>-9.6564058535003036E-2</v>
      </c>
      <c r="K1274" s="46">
        <f t="shared" si="218"/>
        <v>-0.95782091762584165</v>
      </c>
      <c r="L1274" s="46">
        <f t="shared" si="219"/>
        <v>-0.16459096879789731</v>
      </c>
      <c r="M1274" s="46">
        <f t="shared" si="223"/>
        <v>-1.1224118864237389</v>
      </c>
      <c r="O1274" s="44"/>
      <c r="P1274" s="12"/>
      <c r="Q1274" s="12"/>
      <c r="R1274" s="12"/>
      <c r="S1274" s="44"/>
      <c r="T1274" s="12"/>
      <c r="U1274" s="12"/>
    </row>
    <row r="1275" spans="6:21" x14ac:dyDescent="0.2">
      <c r="F1275" s="163">
        <f t="shared" si="220"/>
        <v>61.54999999999864</v>
      </c>
      <c r="G1275" s="46">
        <f t="shared" si="216"/>
        <v>0.17633557568358799</v>
      </c>
      <c r="H1275" s="46">
        <f t="shared" si="221"/>
        <v>-0.41750343178526261</v>
      </c>
      <c r="I1275" s="46">
        <f t="shared" si="222"/>
        <v>-0.24116785610167463</v>
      </c>
      <c r="J1275" s="46">
        <f t="shared" si="217"/>
        <v>-9.9864192655453599E-2</v>
      </c>
      <c r="K1275" s="46">
        <f t="shared" si="218"/>
        <v>-0.34103204875712823</v>
      </c>
      <c r="L1275" s="46">
        <f t="shared" si="219"/>
        <v>-0.19999269514702686</v>
      </c>
      <c r="M1275" s="46">
        <f t="shared" si="223"/>
        <v>-0.54102474390415511</v>
      </c>
      <c r="O1275" s="44"/>
      <c r="P1275" s="12"/>
      <c r="Q1275" s="12"/>
      <c r="R1275" s="12"/>
      <c r="S1275" s="44"/>
      <c r="T1275" s="12"/>
      <c r="U1275" s="12"/>
    </row>
    <row r="1276" spans="6:21" x14ac:dyDescent="0.2">
      <c r="F1276" s="163">
        <f t="shared" si="220"/>
        <v>61.599999999998637</v>
      </c>
      <c r="G1276" s="46">
        <f t="shared" si="216"/>
        <v>0.28531695488695707</v>
      </c>
      <c r="H1276" s="46">
        <f t="shared" si="221"/>
        <v>0.17543304650650335</v>
      </c>
      <c r="I1276" s="46">
        <f t="shared" si="222"/>
        <v>0.46075000139346045</v>
      </c>
      <c r="J1276" s="46">
        <f t="shared" si="217"/>
        <v>-9.3335619005835646E-2</v>
      </c>
      <c r="K1276" s="46">
        <f t="shared" si="218"/>
        <v>0.3674143823876248</v>
      </c>
      <c r="L1276" s="46">
        <f t="shared" si="219"/>
        <v>-0.16650904218453344</v>
      </c>
      <c r="M1276" s="46">
        <f t="shared" si="223"/>
        <v>0.20090534020309136</v>
      </c>
      <c r="O1276" s="44"/>
      <c r="P1276" s="12"/>
      <c r="Q1276" s="12"/>
      <c r="R1276" s="12"/>
      <c r="S1276" s="44"/>
      <c r="T1276" s="12"/>
      <c r="U1276" s="12"/>
    </row>
    <row r="1277" spans="6:21" x14ac:dyDescent="0.2">
      <c r="F1277" s="163">
        <f t="shared" si="220"/>
        <v>61.649999999998634</v>
      </c>
      <c r="G1277" s="46">
        <f t="shared" si="216"/>
        <v>0.28531695489013736</v>
      </c>
      <c r="H1277" s="46">
        <f t="shared" si="221"/>
        <v>0.70568348408574844</v>
      </c>
      <c r="I1277" s="46">
        <f t="shared" si="222"/>
        <v>0.99100043897588574</v>
      </c>
      <c r="J1277" s="46">
        <f t="shared" si="217"/>
        <v>-7.7620884637812179E-2</v>
      </c>
      <c r="K1277" s="46">
        <f t="shared" si="218"/>
        <v>0.91337955433807361</v>
      </c>
      <c r="L1277" s="46">
        <f t="shared" si="219"/>
        <v>-7.567310182342131E-2</v>
      </c>
      <c r="M1277" s="46">
        <f t="shared" si="223"/>
        <v>0.83770645251465226</v>
      </c>
      <c r="O1277" s="44"/>
      <c r="P1277" s="12"/>
      <c r="Q1277" s="12"/>
      <c r="R1277" s="12"/>
      <c r="S1277" s="44"/>
      <c r="T1277" s="12"/>
      <c r="U1277" s="12"/>
    </row>
    <row r="1278" spans="6:21" x14ac:dyDescent="0.2">
      <c r="F1278" s="163">
        <f t="shared" si="220"/>
        <v>61.699999999998631</v>
      </c>
      <c r="G1278" s="46">
        <f t="shared" si="216"/>
        <v>0.17633557569191399</v>
      </c>
      <c r="H1278" s="46">
        <f t="shared" si="221"/>
        <v>0.98377787413269768</v>
      </c>
      <c r="I1278" s="46">
        <f t="shared" si="222"/>
        <v>1.1601134498246117</v>
      </c>
      <c r="J1278" s="46">
        <f t="shared" si="217"/>
        <v>-5.4266645341416432E-2</v>
      </c>
      <c r="K1278" s="46">
        <f t="shared" si="218"/>
        <v>1.1058468044831953</v>
      </c>
      <c r="L1278" s="46">
        <f t="shared" si="219"/>
        <v>4.1227642149448802E-2</v>
      </c>
      <c r="M1278" s="46">
        <f t="shared" si="223"/>
        <v>1.1470744466326441</v>
      </c>
      <c r="O1278" s="44"/>
      <c r="P1278" s="12"/>
      <c r="Q1278" s="12"/>
      <c r="R1278" s="12"/>
      <c r="S1278" s="44"/>
      <c r="T1278" s="12"/>
      <c r="U1278" s="12"/>
    </row>
    <row r="1279" spans="6:21" x14ac:dyDescent="0.2">
      <c r="F1279" s="163">
        <f t="shared" si="220"/>
        <v>61.749999999998629</v>
      </c>
      <c r="G1279" s="46">
        <f t="shared" si="216"/>
        <v>5.1644211693582794E-12</v>
      </c>
      <c r="H1279" s="46">
        <f t="shared" si="221"/>
        <v>0.91034704645076991</v>
      </c>
      <c r="I1279" s="46">
        <f t="shared" si="222"/>
        <v>0.91034704645593434</v>
      </c>
      <c r="J1279" s="46">
        <f t="shared" si="217"/>
        <v>-2.5571442637216047E-2</v>
      </c>
      <c r="K1279" s="46">
        <f t="shared" si="218"/>
        <v>0.88477560381871834</v>
      </c>
      <c r="L1279" s="46">
        <f t="shared" si="219"/>
        <v>0.14392795862421637</v>
      </c>
      <c r="M1279" s="46">
        <f t="shared" si="223"/>
        <v>1.0287035624429346</v>
      </c>
      <c r="O1279" s="44"/>
      <c r="P1279" s="12"/>
      <c r="Q1279" s="12"/>
      <c r="R1279" s="12"/>
      <c r="S1279" s="44"/>
      <c r="T1279" s="12"/>
      <c r="U1279" s="12"/>
    </row>
    <row r="1280" spans="6:21" x14ac:dyDescent="0.2">
      <c r="F1280" s="163">
        <f t="shared" si="220"/>
        <v>61.799999999998626</v>
      </c>
      <c r="G1280" s="46">
        <f t="shared" si="216"/>
        <v>-0.1763355756835302</v>
      </c>
      <c r="H1280" s="46">
        <f t="shared" si="221"/>
        <v>0.51162943185612664</v>
      </c>
      <c r="I1280" s="46">
        <f t="shared" si="222"/>
        <v>0.33529385617259644</v>
      </c>
      <c r="J1280" s="46">
        <f t="shared" si="217"/>
        <v>5.6405203817390653E-3</v>
      </c>
      <c r="K1280" s="46">
        <f t="shared" si="218"/>
        <v>0.34093437655433551</v>
      </c>
      <c r="L1280" s="46">
        <f t="shared" si="219"/>
        <v>0.19705380431097647</v>
      </c>
      <c r="M1280" s="46">
        <f t="shared" si="223"/>
        <v>0.53798818086531186</v>
      </c>
      <c r="O1280" s="44"/>
      <c r="P1280" s="12"/>
      <c r="Q1280" s="12"/>
      <c r="R1280" s="12"/>
      <c r="S1280" s="44"/>
      <c r="T1280" s="12"/>
      <c r="U1280" s="12"/>
    </row>
    <row r="1281" spans="6:21" x14ac:dyDescent="0.2">
      <c r="F1281" s="163">
        <f t="shared" si="220"/>
        <v>61.849999999998623</v>
      </c>
      <c r="G1281" s="46">
        <f t="shared" si="216"/>
        <v>-0.28531695488693498</v>
      </c>
      <c r="H1281" s="46">
        <f t="shared" si="221"/>
        <v>-6.9904499468952566E-2</v>
      </c>
      <c r="I1281" s="46">
        <f t="shared" si="222"/>
        <v>-0.35522145435588753</v>
      </c>
      <c r="J1281" s="46">
        <f t="shared" si="217"/>
        <v>3.6297339209076858E-2</v>
      </c>
      <c r="K1281" s="46">
        <f t="shared" si="218"/>
        <v>-0.31892411514681068</v>
      </c>
      <c r="L1281" s="46">
        <f t="shared" si="219"/>
        <v>0.18230654070851593</v>
      </c>
      <c r="M1281" s="46">
        <f t="shared" si="223"/>
        <v>-0.13661757443829475</v>
      </c>
      <c r="O1281" s="44"/>
      <c r="P1281" s="12"/>
      <c r="Q1281" s="12"/>
      <c r="R1281" s="12"/>
      <c r="S1281" s="44"/>
      <c r="T1281" s="12"/>
      <c r="U1281" s="12"/>
    </row>
    <row r="1282" spans="6:21" x14ac:dyDescent="0.2">
      <c r="F1282" s="163">
        <f t="shared" si="220"/>
        <v>61.89999999999862</v>
      </c>
      <c r="G1282" s="46">
        <f t="shared" si="216"/>
        <v>-0.2853169548901594</v>
      </c>
      <c r="H1282" s="46">
        <f t="shared" si="221"/>
        <v>-0.6264600336961994</v>
      </c>
      <c r="I1282" s="46">
        <f t="shared" si="222"/>
        <v>-0.91177698858635881</v>
      </c>
      <c r="J1282" s="46">
        <f t="shared" si="217"/>
        <v>6.3381747040734474E-2</v>
      </c>
      <c r="K1282" s="46">
        <f t="shared" si="218"/>
        <v>-0.84839524154562429</v>
      </c>
      <c r="L1282" s="46">
        <f t="shared" si="219"/>
        <v>0.10476570757861031</v>
      </c>
      <c r="M1282" s="46">
        <f t="shared" si="223"/>
        <v>-0.74362953396701403</v>
      </c>
      <c r="O1282" s="44"/>
      <c r="P1282" s="12"/>
      <c r="Q1282" s="12"/>
      <c r="R1282" s="12"/>
      <c r="S1282" s="44"/>
      <c r="T1282" s="12"/>
      <c r="U1282" s="12"/>
    </row>
    <row r="1283" spans="6:21" x14ac:dyDescent="0.2">
      <c r="F1283" s="163">
        <f t="shared" si="220"/>
        <v>61.949999999998617</v>
      </c>
      <c r="G1283" s="46">
        <f t="shared" si="216"/>
        <v>-0.17633557569197178</v>
      </c>
      <c r="H1283" s="46">
        <f t="shared" si="221"/>
        <v>-0.95916778120874724</v>
      </c>
      <c r="I1283" s="46">
        <f t="shared" si="222"/>
        <v>-1.1355033569007191</v>
      </c>
      <c r="J1283" s="46">
        <f t="shared" si="217"/>
        <v>8.4228076407477273E-2</v>
      </c>
      <c r="K1283" s="46">
        <f t="shared" si="218"/>
        <v>-1.0512752804932419</v>
      </c>
      <c r="L1283" s="46">
        <f t="shared" si="219"/>
        <v>-8.8605710726810238E-3</v>
      </c>
      <c r="M1283" s="46">
        <f t="shared" si="223"/>
        <v>-1.0601358515659229</v>
      </c>
      <c r="O1283" s="44"/>
      <c r="P1283" s="12"/>
      <c r="Q1283" s="12"/>
      <c r="R1283" s="12"/>
      <c r="S1283" s="44"/>
      <c r="T1283" s="12"/>
      <c r="U1283" s="12"/>
    </row>
    <row r="1284" spans="6:21" x14ac:dyDescent="0.2">
      <c r="F1284" s="163">
        <f t="shared" si="220"/>
        <v>61.999999999998614</v>
      </c>
      <c r="G1284" s="46">
        <f t="shared" si="216"/>
        <v>-5.2358674687558173E-12</v>
      </c>
      <c r="H1284" s="46">
        <f t="shared" si="221"/>
        <v>-0.94914403211675846</v>
      </c>
      <c r="I1284" s="46">
        <f t="shared" si="222"/>
        <v>-0.94914403212199439</v>
      </c>
      <c r="J1284" s="46">
        <f t="shared" si="217"/>
        <v>9.6784616140613636E-2</v>
      </c>
      <c r="K1284" s="46">
        <f t="shared" si="218"/>
        <v>-0.85235941598138076</v>
      </c>
      <c r="L1284" s="46">
        <f t="shared" si="219"/>
        <v>-0.11943491925815955</v>
      </c>
      <c r="M1284" s="46">
        <f t="shared" si="223"/>
        <v>-0.9717943352395404</v>
      </c>
      <c r="O1284" s="44"/>
      <c r="P1284" s="12"/>
      <c r="Q1284" s="12"/>
      <c r="R1284" s="12"/>
      <c r="S1284" s="44"/>
      <c r="T1284" s="12"/>
      <c r="U1284" s="12"/>
    </row>
    <row r="1285" spans="6:21" x14ac:dyDescent="0.2">
      <c r="F1285" s="163">
        <f t="shared" si="220"/>
        <v>62.049999999998612</v>
      </c>
      <c r="G1285" s="46">
        <f t="shared" si="216"/>
        <v>0.1763355756835</v>
      </c>
      <c r="H1285" s="46">
        <f t="shared" si="221"/>
        <v>-0.59997048984595625</v>
      </c>
      <c r="I1285" s="46">
        <f t="shared" si="222"/>
        <v>-0.42363491416245624</v>
      </c>
      <c r="J1285" s="46">
        <f t="shared" si="217"/>
        <v>9.9815542304065794E-2</v>
      </c>
      <c r="K1285" s="46">
        <f t="shared" si="218"/>
        <v>-0.32381937185839044</v>
      </c>
      <c r="L1285" s="46">
        <f t="shared" si="219"/>
        <v>-0.18887116632397979</v>
      </c>
      <c r="M1285" s="46">
        <f t="shared" si="223"/>
        <v>-0.51269053818237031</v>
      </c>
      <c r="O1285" s="44"/>
      <c r="P1285" s="12"/>
      <c r="Q1285" s="12"/>
      <c r="R1285" s="12"/>
      <c r="S1285" s="44"/>
      <c r="T1285" s="12"/>
      <c r="U1285" s="12"/>
    </row>
    <row r="1286" spans="6:21" x14ac:dyDescent="0.2">
      <c r="F1286" s="163">
        <f t="shared" si="220"/>
        <v>62.099999999998609</v>
      </c>
      <c r="G1286" s="46">
        <f t="shared" si="216"/>
        <v>0.28531695488692349</v>
      </c>
      <c r="H1286" s="46">
        <f t="shared" si="221"/>
        <v>-3.6414450652360222E-2</v>
      </c>
      <c r="I1286" s="46">
        <f t="shared" si="222"/>
        <v>0.24890250423456328</v>
      </c>
      <c r="J1286" s="46">
        <f t="shared" si="217"/>
        <v>9.3022548901048621E-2</v>
      </c>
      <c r="K1286" s="46">
        <f t="shared" si="218"/>
        <v>0.34192505313561189</v>
      </c>
      <c r="L1286" s="46">
        <f t="shared" si="219"/>
        <v>-0.19325272764894738</v>
      </c>
      <c r="M1286" s="46">
        <f t="shared" si="223"/>
        <v>0.14867232548666454</v>
      </c>
      <c r="O1286" s="44"/>
      <c r="P1286" s="12"/>
      <c r="Q1286" s="12"/>
      <c r="R1286" s="12"/>
      <c r="S1286" s="44"/>
      <c r="T1286" s="12"/>
      <c r="U1286" s="12"/>
    </row>
    <row r="1287" spans="6:21" x14ac:dyDescent="0.2">
      <c r="F1287" s="163">
        <f t="shared" si="220"/>
        <v>62.149999999998606</v>
      </c>
      <c r="G1287" s="46">
        <f t="shared" si="216"/>
        <v>0.28531695489017095</v>
      </c>
      <c r="H1287" s="46">
        <f t="shared" si="221"/>
        <v>0.54015326326032154</v>
      </c>
      <c r="I1287" s="46">
        <f t="shared" si="222"/>
        <v>0.82547021815049249</v>
      </c>
      <c r="J1287" s="46">
        <f t="shared" si="217"/>
        <v>7.7074207371103168E-2</v>
      </c>
      <c r="K1287" s="46">
        <f t="shared" si="218"/>
        <v>0.90254442552159564</v>
      </c>
      <c r="L1287" s="46">
        <f t="shared" si="219"/>
        <v>-0.13107042054203635</v>
      </c>
      <c r="M1287" s="46">
        <f t="shared" si="223"/>
        <v>0.77147400497955931</v>
      </c>
      <c r="O1287" s="44"/>
      <c r="P1287" s="12"/>
      <c r="Q1287" s="12"/>
      <c r="R1287" s="12"/>
      <c r="S1287" s="44"/>
      <c r="T1287" s="12"/>
      <c r="U1287" s="12"/>
    </row>
    <row r="1288" spans="6:21" x14ac:dyDescent="0.2">
      <c r="F1288" s="163">
        <f t="shared" si="220"/>
        <v>62.199999999998603</v>
      </c>
      <c r="G1288" s="46">
        <f t="shared" si="216"/>
        <v>0.17633557569200201</v>
      </c>
      <c r="H1288" s="46">
        <f t="shared" si="221"/>
        <v>0.92371247549070568</v>
      </c>
      <c r="I1288" s="46">
        <f t="shared" si="222"/>
        <v>1.1000480511827078</v>
      </c>
      <c r="J1288" s="46">
        <f t="shared" si="217"/>
        <v>5.3540165294077152E-2</v>
      </c>
      <c r="K1288" s="46">
        <f t="shared" si="218"/>
        <v>1.153588216476785</v>
      </c>
      <c r="L1288" s="46">
        <f t="shared" si="219"/>
        <v>-2.3742286339118311E-2</v>
      </c>
      <c r="M1288" s="46">
        <f t="shared" si="223"/>
        <v>1.1298459301376667</v>
      </c>
      <c r="O1288" s="44"/>
      <c r="P1288" s="12"/>
      <c r="Q1288" s="12"/>
      <c r="R1288" s="12"/>
      <c r="S1288" s="44"/>
      <c r="T1288" s="12"/>
      <c r="U1288" s="12"/>
    </row>
    <row r="1289" spans="6:21" x14ac:dyDescent="0.2">
      <c r="F1289" s="163">
        <f t="shared" si="220"/>
        <v>62.2499999999986</v>
      </c>
      <c r="G1289" s="46">
        <f t="shared" si="216"/>
        <v>5.2732077168368698E-12</v>
      </c>
      <c r="H1289" s="46">
        <f t="shared" si="221"/>
        <v>0.97720914250270086</v>
      </c>
      <c r="I1289" s="46">
        <f t="shared" si="222"/>
        <v>0.97720914250797408</v>
      </c>
      <c r="J1289" s="46">
        <f t="shared" si="217"/>
        <v>2.4736660513314843E-2</v>
      </c>
      <c r="K1289" s="46">
        <f t="shared" si="218"/>
        <v>1.0019458030212889</v>
      </c>
      <c r="L1289" s="46">
        <f t="shared" si="219"/>
        <v>9.1763628552224447E-2</v>
      </c>
      <c r="M1289" s="46">
        <f t="shared" si="223"/>
        <v>1.0937094315735134</v>
      </c>
      <c r="O1289" s="44"/>
      <c r="P1289" s="12"/>
      <c r="Q1289" s="12"/>
      <c r="R1289" s="12"/>
      <c r="S1289" s="44"/>
      <c r="T1289" s="12"/>
      <c r="U1289" s="12"/>
    </row>
    <row r="1290" spans="6:21" x14ac:dyDescent="0.2">
      <c r="F1290" s="163">
        <f t="shared" si="220"/>
        <v>62.299999999998597</v>
      </c>
      <c r="G1290" s="46">
        <f t="shared" si="216"/>
        <v>-0.17633557568346978</v>
      </c>
      <c r="H1290" s="46">
        <f t="shared" si="221"/>
        <v>0.68152774237449221</v>
      </c>
      <c r="I1290" s="46">
        <f t="shared" si="222"/>
        <v>0.5051921666910224</v>
      </c>
      <c r="J1290" s="46">
        <f t="shared" si="217"/>
        <v>-6.5014447075831669E-3</v>
      </c>
      <c r="K1290" s="46">
        <f t="shared" si="218"/>
        <v>0.49869072198343922</v>
      </c>
      <c r="L1290" s="46">
        <f t="shared" si="219"/>
        <v>0.17566252722135822</v>
      </c>
      <c r="M1290" s="46">
        <f t="shared" si="223"/>
        <v>0.67435324920479744</v>
      </c>
      <c r="O1290" s="44"/>
      <c r="P1290" s="12"/>
      <c r="Q1290" s="12"/>
      <c r="R1290" s="12"/>
      <c r="S1290" s="44"/>
      <c r="T1290" s="12"/>
      <c r="U1290" s="12"/>
    </row>
    <row r="1291" spans="6:21" x14ac:dyDescent="0.2">
      <c r="F1291" s="163">
        <f t="shared" si="220"/>
        <v>62.349999999998595</v>
      </c>
      <c r="G1291" s="46">
        <f t="shared" si="216"/>
        <v>-0.2853169548869014</v>
      </c>
      <c r="H1291" s="46">
        <f t="shared" si="221"/>
        <v>0.14232166627441045</v>
      </c>
      <c r="I1291" s="46">
        <f t="shared" si="222"/>
        <v>-0.14299528861249095</v>
      </c>
      <c r="J1291" s="46">
        <f t="shared" si="217"/>
        <v>-3.7099672927376676E-2</v>
      </c>
      <c r="K1291" s="46">
        <f t="shared" si="218"/>
        <v>-0.18009496153986762</v>
      </c>
      <c r="L1291" s="46">
        <f t="shared" si="219"/>
        <v>0.19905631689345749</v>
      </c>
      <c r="M1291" s="46">
        <f t="shared" si="223"/>
        <v>1.8961355353589865E-2</v>
      </c>
      <c r="O1291" s="44"/>
      <c r="P1291" s="12"/>
      <c r="Q1291" s="12"/>
      <c r="R1291" s="12"/>
      <c r="S1291" s="44"/>
      <c r="T1291" s="12"/>
      <c r="U1291" s="12"/>
    </row>
    <row r="1292" spans="6:21" x14ac:dyDescent="0.2">
      <c r="F1292" s="163">
        <f t="shared" si="220"/>
        <v>62.399999999998592</v>
      </c>
      <c r="G1292" s="46">
        <f t="shared" si="216"/>
        <v>-0.28531695489019304</v>
      </c>
      <c r="H1292" s="46">
        <f t="shared" si="221"/>
        <v>-0.44773903467556952</v>
      </c>
      <c r="I1292" s="46">
        <f t="shared" si="222"/>
        <v>-0.73305598956576257</v>
      </c>
      <c r="J1292" s="46">
        <f t="shared" si="217"/>
        <v>-6.4046523872971661E-2</v>
      </c>
      <c r="K1292" s="46">
        <f t="shared" si="218"/>
        <v>-0.79710251343873417</v>
      </c>
      <c r="L1292" s="46">
        <f t="shared" si="219"/>
        <v>0.15388725288982696</v>
      </c>
      <c r="M1292" s="46">
        <f t="shared" si="223"/>
        <v>-0.64321526054890721</v>
      </c>
      <c r="O1292" s="44"/>
      <c r="P1292" s="12"/>
      <c r="Q1292" s="12"/>
      <c r="R1292" s="12"/>
      <c r="S1292" s="44"/>
      <c r="T1292" s="12"/>
      <c r="U1292" s="12"/>
    </row>
    <row r="1293" spans="6:21" x14ac:dyDescent="0.2">
      <c r="F1293" s="163">
        <f t="shared" si="220"/>
        <v>62.449999999998589</v>
      </c>
      <c r="G1293" s="46">
        <f t="shared" si="216"/>
        <v>-0.17633557569205982</v>
      </c>
      <c r="H1293" s="46">
        <f t="shared" si="221"/>
        <v>-0.8778128465234234</v>
      </c>
      <c r="I1293" s="46">
        <f t="shared" si="222"/>
        <v>-1.0541484222154831</v>
      </c>
      <c r="J1293" s="46">
        <f t="shared" si="217"/>
        <v>-8.4689868525695433E-2</v>
      </c>
      <c r="K1293" s="46">
        <f t="shared" si="218"/>
        <v>-1.1388382907411785</v>
      </c>
      <c r="L1293" s="46">
        <f t="shared" si="219"/>
        <v>5.5713343990505371E-2</v>
      </c>
      <c r="M1293" s="46">
        <f t="shared" si="223"/>
        <v>-1.0831249467506732</v>
      </c>
      <c r="O1293" s="44"/>
      <c r="P1293" s="12"/>
      <c r="Q1293" s="12"/>
      <c r="R1293" s="12"/>
      <c r="S1293" s="44"/>
      <c r="T1293" s="12"/>
      <c r="U1293" s="12"/>
    </row>
    <row r="1294" spans="6:21" x14ac:dyDescent="0.2">
      <c r="F1294" s="163">
        <f t="shared" si="220"/>
        <v>62.499999999998586</v>
      </c>
      <c r="G1294" s="46">
        <f t="shared" si="216"/>
        <v>-5.3446540162344068E-12</v>
      </c>
      <c r="H1294" s="46">
        <f t="shared" si="221"/>
        <v>-0.99422504825274194</v>
      </c>
      <c r="I1294" s="46">
        <f t="shared" si="222"/>
        <v>-0.99422504825808655</v>
      </c>
      <c r="J1294" s="46">
        <f t="shared" si="217"/>
        <v>-9.6997973622671152E-2</v>
      </c>
      <c r="K1294" s="46">
        <f t="shared" si="218"/>
        <v>-1.0912230218807577</v>
      </c>
      <c r="L1294" s="46">
        <f t="shared" si="219"/>
        <v>-6.1650439972420229E-2</v>
      </c>
      <c r="M1294" s="46">
        <f t="shared" si="223"/>
        <v>-1.152873461853178</v>
      </c>
      <c r="O1294" s="44"/>
      <c r="P1294" s="12"/>
      <c r="Q1294" s="12"/>
      <c r="R1294" s="12"/>
      <c r="S1294" s="44"/>
      <c r="T1294" s="12"/>
      <c r="U1294" s="12"/>
    </row>
    <row r="1295" spans="6:21" x14ac:dyDescent="0.2">
      <c r="F1295" s="163">
        <f t="shared" si="220"/>
        <v>62.549999999998583</v>
      </c>
      <c r="G1295" s="46">
        <f t="shared" si="216"/>
        <v>0.17633557568341196</v>
      </c>
      <c r="H1295" s="46">
        <f t="shared" si="221"/>
        <v>-0.75537902986131955</v>
      </c>
      <c r="I1295" s="46">
        <f t="shared" si="222"/>
        <v>-0.57904345417790759</v>
      </c>
      <c r="J1295" s="46">
        <f t="shared" si="217"/>
        <v>-9.9759466348631171E-2</v>
      </c>
      <c r="K1295" s="46">
        <f t="shared" si="218"/>
        <v>-0.67880292052653879</v>
      </c>
      <c r="L1295" s="46">
        <f t="shared" si="219"/>
        <v>-0.15777937863708871</v>
      </c>
      <c r="M1295" s="46">
        <f t="shared" si="223"/>
        <v>-0.83658229916362747</v>
      </c>
      <c r="O1295" s="44"/>
      <c r="P1295" s="12"/>
      <c r="Q1295" s="12"/>
      <c r="R1295" s="12"/>
      <c r="S1295" s="44"/>
      <c r="T1295" s="12"/>
      <c r="U1295" s="12"/>
    </row>
    <row r="1296" spans="6:21" x14ac:dyDescent="0.2">
      <c r="F1296" s="163">
        <f t="shared" si="220"/>
        <v>62.59999999999858</v>
      </c>
      <c r="G1296" s="46">
        <f t="shared" si="216"/>
        <v>0.28531695488688985</v>
      </c>
      <c r="H1296" s="46">
        <f t="shared" si="221"/>
        <v>-0.24661966525438775</v>
      </c>
      <c r="I1296" s="46">
        <f t="shared" si="222"/>
        <v>3.8697289632502102E-2</v>
      </c>
      <c r="J1296" s="46">
        <f t="shared" si="217"/>
        <v>-9.270255854516847E-2</v>
      </c>
      <c r="K1296" s="46">
        <f t="shared" si="218"/>
        <v>-5.4005268912666368E-2</v>
      </c>
      <c r="L1296" s="46">
        <f t="shared" si="219"/>
        <v>-0.19956287064942924</v>
      </c>
      <c r="M1296" s="46">
        <f t="shared" si="223"/>
        <v>-0.25356813956209562</v>
      </c>
      <c r="O1296" s="44"/>
      <c r="P1296" s="12"/>
      <c r="Q1296" s="12"/>
      <c r="R1296" s="12"/>
      <c r="S1296" s="44"/>
      <c r="T1296" s="12"/>
      <c r="U1296" s="12"/>
    </row>
    <row r="1297" spans="6:21" x14ac:dyDescent="0.2">
      <c r="F1297" s="163">
        <f t="shared" si="220"/>
        <v>62.649999999998577</v>
      </c>
      <c r="G1297" s="46">
        <f t="shared" si="216"/>
        <v>0.28531695489020459</v>
      </c>
      <c r="H1297" s="46">
        <f t="shared" si="221"/>
        <v>0.35026226624918938</v>
      </c>
      <c r="I1297" s="46">
        <f t="shared" si="222"/>
        <v>0.63557922113939402</v>
      </c>
      <c r="J1297" s="46">
        <f t="shared" si="217"/>
        <v>-7.6521796302490327E-2</v>
      </c>
      <c r="K1297" s="46">
        <f t="shared" si="218"/>
        <v>0.55905742483690368</v>
      </c>
      <c r="L1297" s="46">
        <f t="shared" si="219"/>
        <v>-0.17260903187528254</v>
      </c>
      <c r="M1297" s="46">
        <f t="shared" si="223"/>
        <v>0.38644839296162115</v>
      </c>
      <c r="O1297" s="44"/>
      <c r="P1297" s="12"/>
      <c r="Q1297" s="12"/>
      <c r="R1297" s="12"/>
      <c r="S1297" s="44"/>
      <c r="T1297" s="12"/>
      <c r="U1297" s="12"/>
    </row>
    <row r="1298" spans="6:21" x14ac:dyDescent="0.2">
      <c r="F1298" s="163">
        <f t="shared" si="220"/>
        <v>62.699999999998575</v>
      </c>
      <c r="G1298" s="46">
        <f t="shared" si="216"/>
        <v>0.17633557569209002</v>
      </c>
      <c r="H1298" s="46">
        <f t="shared" si="221"/>
        <v>0.82198787675499596</v>
      </c>
      <c r="I1298" s="46">
        <f t="shared" si="222"/>
        <v>0.99832345244708598</v>
      </c>
      <c r="J1298" s="46">
        <f t="shared" si="217"/>
        <v>-5.2809702219051402E-2</v>
      </c>
      <c r="K1298" s="46">
        <f t="shared" si="218"/>
        <v>0.94551375022803463</v>
      </c>
      <c r="L1298" s="46">
        <f t="shared" si="219"/>
        <v>-8.6201828443993669E-2</v>
      </c>
      <c r="M1298" s="46">
        <f t="shared" si="223"/>
        <v>0.85931192178404081</v>
      </c>
      <c r="O1298" s="44"/>
      <c r="P1298" s="12"/>
      <c r="Q1298" s="12"/>
      <c r="R1298" s="12"/>
      <c r="S1298" s="44"/>
      <c r="T1298" s="12"/>
      <c r="U1298" s="12"/>
    </row>
    <row r="1299" spans="6:21" x14ac:dyDescent="0.2">
      <c r="F1299" s="163">
        <f t="shared" si="220"/>
        <v>62.749999999998572</v>
      </c>
      <c r="G1299" s="46">
        <f t="shared" si="216"/>
        <v>5.3819942643154593E-12</v>
      </c>
      <c r="H1299" s="46">
        <f t="shared" si="221"/>
        <v>0.99999935224680225</v>
      </c>
      <c r="I1299" s="46">
        <f t="shared" si="222"/>
        <v>0.99999935225218428</v>
      </c>
      <c r="J1299" s="46">
        <f t="shared" si="217"/>
        <v>-2.3900038148478069E-2</v>
      </c>
      <c r="K1299" s="46">
        <f t="shared" si="218"/>
        <v>0.97609931410370621</v>
      </c>
      <c r="L1299" s="46">
        <f t="shared" si="219"/>
        <v>2.9896687689264324E-2</v>
      </c>
      <c r="M1299" s="46">
        <f t="shared" si="223"/>
        <v>1.0059960017929706</v>
      </c>
      <c r="O1299" s="44"/>
      <c r="P1299" s="12"/>
      <c r="Q1299" s="12"/>
      <c r="R1299" s="12"/>
      <c r="S1299" s="44"/>
      <c r="T1299" s="12"/>
      <c r="U1299" s="12"/>
    </row>
    <row r="1300" spans="6:21" x14ac:dyDescent="0.2">
      <c r="F1300" s="163">
        <f t="shared" si="220"/>
        <v>62.799999999998569</v>
      </c>
      <c r="G1300" s="46">
        <f t="shared" si="216"/>
        <v>-0.17633557568338176</v>
      </c>
      <c r="H1300" s="46">
        <f t="shared" si="221"/>
        <v>0.82068932329100863</v>
      </c>
      <c r="I1300" s="46">
        <f t="shared" si="222"/>
        <v>0.64435374760762687</v>
      </c>
      <c r="J1300" s="46">
        <f t="shared" si="217"/>
        <v>7.3618853697367441E-3</v>
      </c>
      <c r="K1300" s="46">
        <f t="shared" si="218"/>
        <v>0.65171563297736357</v>
      </c>
      <c r="L1300" s="46">
        <f t="shared" si="219"/>
        <v>0.13569760435210795</v>
      </c>
      <c r="M1300" s="46">
        <f t="shared" si="223"/>
        <v>0.78741323732947155</v>
      </c>
      <c r="O1300" s="44"/>
      <c r="P1300" s="12"/>
      <c r="Q1300" s="12"/>
      <c r="R1300" s="12"/>
      <c r="S1300" s="44"/>
      <c r="T1300" s="12"/>
      <c r="U1300" s="12"/>
    </row>
    <row r="1301" spans="6:21" x14ac:dyDescent="0.2">
      <c r="F1301" s="163">
        <f t="shared" si="220"/>
        <v>62.849999999998566</v>
      </c>
      <c r="G1301" s="46">
        <f t="shared" si="216"/>
        <v>-0.28531695488686781</v>
      </c>
      <c r="H1301" s="46">
        <f t="shared" si="221"/>
        <v>0.34812916069913075</v>
      </c>
      <c r="I1301" s="46">
        <f t="shared" si="222"/>
        <v>6.2812205812262933E-2</v>
      </c>
      <c r="J1301" s="46">
        <f t="shared" si="217"/>
        <v>3.7899246679898364E-2</v>
      </c>
      <c r="K1301" s="46">
        <f t="shared" si="218"/>
        <v>0.10071145249216129</v>
      </c>
      <c r="L1301" s="46">
        <f t="shared" si="219"/>
        <v>0.19475890914759808</v>
      </c>
      <c r="M1301" s="46">
        <f t="shared" si="223"/>
        <v>0.29547036163975937</v>
      </c>
      <c r="O1301" s="44"/>
      <c r="P1301" s="12"/>
      <c r="Q1301" s="12"/>
      <c r="R1301" s="12"/>
      <c r="S1301" s="44"/>
      <c r="T1301" s="12"/>
      <c r="U1301" s="12"/>
    </row>
    <row r="1302" spans="6:21" x14ac:dyDescent="0.2">
      <c r="F1302" s="163">
        <f t="shared" si="220"/>
        <v>62.899999999998563</v>
      </c>
      <c r="G1302" s="46">
        <f t="shared" si="216"/>
        <v>-0.28531695489022663</v>
      </c>
      <c r="H1302" s="46">
        <f t="shared" si="221"/>
        <v>-0.24882511791250461</v>
      </c>
      <c r="I1302" s="46">
        <f t="shared" si="222"/>
        <v>-0.53414207280273129</v>
      </c>
      <c r="J1302" s="46">
        <f t="shared" si="217"/>
        <v>6.470653607521816E-2</v>
      </c>
      <c r="K1302" s="46">
        <f t="shared" si="218"/>
        <v>-0.46943553672751315</v>
      </c>
      <c r="L1302" s="46">
        <f t="shared" si="219"/>
        <v>0.18673755714361231</v>
      </c>
      <c r="M1302" s="46">
        <f t="shared" si="223"/>
        <v>-0.28269797958390086</v>
      </c>
      <c r="O1302" s="44"/>
      <c r="P1302" s="12"/>
      <c r="Q1302" s="12"/>
      <c r="R1302" s="12"/>
      <c r="S1302" s="44"/>
      <c r="T1302" s="12"/>
      <c r="U1302" s="12"/>
    </row>
    <row r="1303" spans="6:21" x14ac:dyDescent="0.2">
      <c r="F1303" s="163">
        <f t="shared" si="220"/>
        <v>62.94999999999856</v>
      </c>
      <c r="G1303" s="46">
        <f t="shared" si="216"/>
        <v>-0.17633557569214781</v>
      </c>
      <c r="H1303" s="46">
        <f t="shared" si="221"/>
        <v>-0.75686877345516812</v>
      </c>
      <c r="I1303" s="46">
        <f t="shared" si="222"/>
        <v>-0.93320434914731587</v>
      </c>
      <c r="J1303" s="46">
        <f t="shared" si="217"/>
        <v>8.5145360288118213E-2</v>
      </c>
      <c r="K1303" s="46">
        <f t="shared" si="218"/>
        <v>-0.84805898885919762</v>
      </c>
      <c r="L1303" s="46">
        <f t="shared" si="219"/>
        <v>0.1143964186288899</v>
      </c>
      <c r="M1303" s="46">
        <f t="shared" si="223"/>
        <v>-0.73366257023030768</v>
      </c>
      <c r="O1303" s="44"/>
      <c r="P1303" s="12"/>
      <c r="Q1303" s="12"/>
      <c r="R1303" s="12"/>
      <c r="S1303" s="44"/>
      <c r="T1303" s="12"/>
      <c r="U1303" s="12"/>
    </row>
    <row r="1304" spans="6:21" x14ac:dyDescent="0.2">
      <c r="F1304" s="163">
        <f t="shared" si="220"/>
        <v>62.999999999998558</v>
      </c>
      <c r="G1304" s="46">
        <f t="shared" si="216"/>
        <v>-5.4534405637129963E-12</v>
      </c>
      <c r="H1304" s="46">
        <f t="shared" si="221"/>
        <v>-0.99446676501543874</v>
      </c>
      <c r="I1304" s="46">
        <f t="shared" si="222"/>
        <v>-0.99446676502089215</v>
      </c>
      <c r="J1304" s="46">
        <f t="shared" si="217"/>
        <v>9.7204115108814479E-2</v>
      </c>
      <c r="K1304" s="46">
        <f t="shared" si="218"/>
        <v>-0.89726264991207771</v>
      </c>
      <c r="L1304" s="46">
        <f t="shared" si="219"/>
        <v>2.652637515901347E-3</v>
      </c>
      <c r="M1304" s="46">
        <f t="shared" si="223"/>
        <v>-0.89461001239617632</v>
      </c>
      <c r="O1304" s="44"/>
      <c r="P1304" s="12"/>
      <c r="Q1304" s="12"/>
      <c r="R1304" s="12"/>
      <c r="S1304" s="44"/>
      <c r="T1304" s="12"/>
      <c r="U1304" s="12"/>
    </row>
    <row r="1305" spans="6:21" x14ac:dyDescent="0.2">
      <c r="F1305" s="163">
        <f t="shared" si="220"/>
        <v>63.049999999998555</v>
      </c>
      <c r="G1305" s="46">
        <f t="shared" si="216"/>
        <v>0.17633557568332398</v>
      </c>
      <c r="H1305" s="46">
        <f t="shared" si="221"/>
        <v>-0.87672016580165035</v>
      </c>
      <c r="I1305" s="46">
        <f t="shared" si="222"/>
        <v>-0.70038459011832632</v>
      </c>
      <c r="J1305" s="46">
        <f t="shared" si="217"/>
        <v>9.9695968960823403E-2</v>
      </c>
      <c r="K1305" s="46">
        <f t="shared" si="218"/>
        <v>-0.60068862115750288</v>
      </c>
      <c r="L1305" s="46">
        <f t="shared" si="219"/>
        <v>-0.11000481667562023</v>
      </c>
      <c r="M1305" s="46">
        <f t="shared" si="223"/>
        <v>-0.71069343783312311</v>
      </c>
      <c r="O1305" s="44"/>
      <c r="P1305" s="12"/>
      <c r="Q1305" s="12"/>
      <c r="R1305" s="12"/>
      <c r="S1305" s="44"/>
      <c r="T1305" s="12"/>
      <c r="U1305" s="12"/>
    </row>
    <row r="1306" spans="6:21" x14ac:dyDescent="0.2">
      <c r="F1306" s="163">
        <f t="shared" si="220"/>
        <v>63.099999999998552</v>
      </c>
      <c r="G1306" s="46">
        <f t="shared" si="216"/>
        <v>0.28531695488685621</v>
      </c>
      <c r="H1306" s="46">
        <f t="shared" si="221"/>
        <v>-0.44570239504172077</v>
      </c>
      <c r="I1306" s="46">
        <f t="shared" si="222"/>
        <v>-0.16038544015486456</v>
      </c>
      <c r="J1306" s="46">
        <f t="shared" si="217"/>
        <v>9.2375671743324408E-2</v>
      </c>
      <c r="K1306" s="46">
        <f t="shared" si="218"/>
        <v>-6.8009768411540147E-2</v>
      </c>
      <c r="L1306" s="46">
        <f t="shared" si="219"/>
        <v>-0.18477226934866239</v>
      </c>
      <c r="M1306" s="46">
        <f t="shared" si="223"/>
        <v>-0.25278203776020258</v>
      </c>
      <c r="O1306" s="44"/>
      <c r="P1306" s="12"/>
      <c r="Q1306" s="12"/>
      <c r="R1306" s="12"/>
      <c r="S1306" s="44"/>
      <c r="T1306" s="12"/>
      <c r="U1306" s="12"/>
    </row>
    <row r="1307" spans="6:21" x14ac:dyDescent="0.2">
      <c r="F1307" s="163">
        <f t="shared" si="220"/>
        <v>63.149999999998549</v>
      </c>
      <c r="G1307" s="46">
        <f t="shared" si="216"/>
        <v>0.28531695489023817</v>
      </c>
      <c r="H1307" s="46">
        <f t="shared" si="221"/>
        <v>0.14457452921101197</v>
      </c>
      <c r="I1307" s="46">
        <f t="shared" si="222"/>
        <v>0.42989148410125011</v>
      </c>
      <c r="J1307" s="46">
        <f t="shared" si="217"/>
        <v>7.596369252764E-2</v>
      </c>
      <c r="K1307" s="46">
        <f t="shared" si="218"/>
        <v>0.50585517662889012</v>
      </c>
      <c r="L1307" s="46">
        <f t="shared" si="219"/>
        <v>-0.19589685821113001</v>
      </c>
      <c r="M1307" s="46">
        <f t="shared" si="223"/>
        <v>0.30995831841776011</v>
      </c>
      <c r="O1307" s="44"/>
      <c r="P1307" s="12"/>
      <c r="Q1307" s="12"/>
      <c r="R1307" s="12"/>
      <c r="S1307" s="44"/>
      <c r="T1307" s="12"/>
      <c r="U1307" s="12"/>
    </row>
    <row r="1308" spans="6:21" x14ac:dyDescent="0.2">
      <c r="F1308" s="163">
        <f t="shared" si="220"/>
        <v>63.199999999998546</v>
      </c>
      <c r="G1308" s="46">
        <f t="shared" si="216"/>
        <v>0.17633557569217803</v>
      </c>
      <c r="H1308" s="46">
        <f t="shared" si="221"/>
        <v>0.6831918317186696</v>
      </c>
      <c r="I1308" s="46">
        <f t="shared" si="222"/>
        <v>0.85952740741084765</v>
      </c>
      <c r="J1308" s="46">
        <f t="shared" si="217"/>
        <v>5.2075310457881607E-2</v>
      </c>
      <c r="K1308" s="46">
        <f t="shared" si="218"/>
        <v>0.91160271786872926</v>
      </c>
      <c r="L1308" s="46">
        <f t="shared" si="219"/>
        <v>-0.13954683569387533</v>
      </c>
      <c r="M1308" s="46">
        <f t="shared" si="223"/>
        <v>0.77205588217485388</v>
      </c>
      <c r="O1308" s="44"/>
      <c r="P1308" s="12"/>
      <c r="Q1308" s="12"/>
      <c r="R1308" s="12"/>
      <c r="S1308" s="44"/>
      <c r="T1308" s="12"/>
      <c r="U1308" s="12"/>
    </row>
    <row r="1309" spans="6:21" x14ac:dyDescent="0.2">
      <c r="F1309" s="163">
        <f t="shared" si="220"/>
        <v>63.249999999998543</v>
      </c>
      <c r="G1309" s="46">
        <f t="shared" si="216"/>
        <v>5.4907808117940488E-12</v>
      </c>
      <c r="H1309" s="46">
        <f t="shared" si="221"/>
        <v>0.97768984296118111</v>
      </c>
      <c r="I1309" s="46">
        <f t="shared" si="222"/>
        <v>0.97768984296667194</v>
      </c>
      <c r="J1309" s="46">
        <f t="shared" si="217"/>
        <v>2.3061637781785684E-2</v>
      </c>
      <c r="K1309" s="46">
        <f t="shared" si="218"/>
        <v>1.0007514807484577</v>
      </c>
      <c r="L1309" s="46">
        <f t="shared" si="219"/>
        <v>-3.5131374079245527E-2</v>
      </c>
      <c r="M1309" s="46">
        <f t="shared" si="223"/>
        <v>0.96562010666921216</v>
      </c>
      <c r="O1309" s="44"/>
      <c r="P1309" s="12"/>
      <c r="Q1309" s="12"/>
      <c r="R1309" s="12"/>
      <c r="S1309" s="44"/>
      <c r="T1309" s="12"/>
      <c r="U1309" s="12"/>
    </row>
    <row r="1310" spans="6:21" x14ac:dyDescent="0.2">
      <c r="F1310" s="163">
        <f t="shared" si="220"/>
        <v>63.299999999998541</v>
      </c>
      <c r="G1310" s="46">
        <f t="shared" si="216"/>
        <v>-0.17633557568329375</v>
      </c>
      <c r="H1310" s="46">
        <f t="shared" si="221"/>
        <v>0.92283802234125845</v>
      </c>
      <c r="I1310" s="46">
        <f t="shared" si="222"/>
        <v>0.74650244665796472</v>
      </c>
      <c r="J1310" s="46">
        <f t="shared" si="217"/>
        <v>-8.2217783571986326E-3</v>
      </c>
      <c r="K1310" s="46">
        <f t="shared" si="218"/>
        <v>0.73828066830076611</v>
      </c>
      <c r="L1310" s="46">
        <f t="shared" si="219"/>
        <v>8.1384719648034107E-2</v>
      </c>
      <c r="M1310" s="46">
        <f t="shared" si="223"/>
        <v>0.81966538794880017</v>
      </c>
      <c r="O1310" s="44"/>
      <c r="P1310" s="12"/>
      <c r="Q1310" s="12"/>
      <c r="R1310" s="12"/>
      <c r="S1310" s="44"/>
      <c r="T1310" s="12"/>
      <c r="U1310" s="12"/>
    </row>
    <row r="1311" spans="6:21" x14ac:dyDescent="0.2">
      <c r="F1311" s="163">
        <f t="shared" si="220"/>
        <v>63.349999999998538</v>
      </c>
      <c r="G1311" s="46">
        <f t="shared" si="216"/>
        <v>-0.28531695488684472</v>
      </c>
      <c r="H1311" s="46">
        <f t="shared" si="221"/>
        <v>0.53823611762029799</v>
      </c>
      <c r="I1311" s="46">
        <f t="shared" si="222"/>
        <v>0.25291916273345327</v>
      </c>
      <c r="J1311" s="46">
        <f t="shared" si="217"/>
        <v>-3.8696000983729655E-2</v>
      </c>
      <c r="K1311" s="46">
        <f t="shared" si="218"/>
        <v>0.21422316174972361</v>
      </c>
      <c r="L1311" s="46">
        <f t="shared" si="219"/>
        <v>0.16986870310744656</v>
      </c>
      <c r="M1311" s="46">
        <f t="shared" si="223"/>
        <v>0.38409186485717017</v>
      </c>
      <c r="O1311" s="44"/>
      <c r="P1311" s="12"/>
      <c r="Q1311" s="12"/>
      <c r="R1311" s="12"/>
      <c r="S1311" s="44"/>
      <c r="T1311" s="12"/>
      <c r="U1311" s="12"/>
    </row>
    <row r="1312" spans="6:21" x14ac:dyDescent="0.2">
      <c r="F1312" s="163">
        <f t="shared" si="220"/>
        <v>63.399999999998535</v>
      </c>
      <c r="G1312" s="46">
        <f t="shared" si="216"/>
        <v>-0.28531695489026027</v>
      </c>
      <c r="H1312" s="46">
        <f t="shared" si="221"/>
        <v>-3.868925097500004E-2</v>
      </c>
      <c r="I1312" s="46">
        <f t="shared" si="222"/>
        <v>-0.3240062058652603</v>
      </c>
      <c r="J1312" s="46">
        <f t="shared" si="217"/>
        <v>-6.5361734547002906E-2</v>
      </c>
      <c r="K1312" s="46">
        <f t="shared" si="218"/>
        <v>-0.38936794041226319</v>
      </c>
      <c r="L1312" s="46">
        <f t="shared" si="219"/>
        <v>0.19984319931719996</v>
      </c>
      <c r="M1312" s="46">
        <f t="shared" si="223"/>
        <v>-0.18952474109506323</v>
      </c>
      <c r="O1312" s="44"/>
      <c r="P1312" s="12"/>
      <c r="Q1312" s="12"/>
      <c r="R1312" s="12"/>
      <c r="S1312" s="44"/>
      <c r="T1312" s="12"/>
      <c r="U1312" s="12"/>
    </row>
    <row r="1313" spans="6:21" x14ac:dyDescent="0.2">
      <c r="F1313" s="163">
        <f t="shared" si="220"/>
        <v>63.449999999998532</v>
      </c>
      <c r="G1313" s="46">
        <f t="shared" si="216"/>
        <v>-0.17633557569223585</v>
      </c>
      <c r="H1313" s="46">
        <f t="shared" si="221"/>
        <v>-0.60179010925099619</v>
      </c>
      <c r="I1313" s="46">
        <f t="shared" si="222"/>
        <v>-0.77812568494323209</v>
      </c>
      <c r="J1313" s="46">
        <f t="shared" si="217"/>
        <v>-8.5594517809223489E-2</v>
      </c>
      <c r="K1313" s="46">
        <f t="shared" si="218"/>
        <v>-0.86372020275245553</v>
      </c>
      <c r="L1313" s="46">
        <f t="shared" si="219"/>
        <v>0.16098380848076316</v>
      </c>
      <c r="M1313" s="46">
        <f t="shared" si="223"/>
        <v>-0.70273639427169243</v>
      </c>
      <c r="O1313" s="44"/>
      <c r="P1313" s="12"/>
      <c r="Q1313" s="12"/>
      <c r="R1313" s="12"/>
      <c r="S1313" s="44"/>
      <c r="T1313" s="12"/>
      <c r="U1313" s="12"/>
    </row>
    <row r="1314" spans="6:21" x14ac:dyDescent="0.2">
      <c r="F1314" s="163">
        <f t="shared" si="220"/>
        <v>63.499999999998529</v>
      </c>
      <c r="G1314" s="46">
        <f t="shared" si="216"/>
        <v>-5.5622271111915866E-12</v>
      </c>
      <c r="H1314" s="46">
        <f t="shared" si="221"/>
        <v>-0.94985828103966974</v>
      </c>
      <c r="I1314" s="46">
        <f t="shared" si="222"/>
        <v>-0.94985828104523196</v>
      </c>
      <c r="J1314" s="46">
        <f t="shared" si="217"/>
        <v>-9.7403025263504223E-2</v>
      </c>
      <c r="K1314" s="46">
        <f t="shared" si="218"/>
        <v>-1.0472613063087362</v>
      </c>
      <c r="L1314" s="46">
        <f t="shared" si="219"/>
        <v>6.6675238852698424E-2</v>
      </c>
      <c r="M1314" s="46">
        <f t="shared" si="223"/>
        <v>-0.98058606745603771</v>
      </c>
      <c r="O1314" s="44"/>
      <c r="P1314" s="12"/>
      <c r="Q1314" s="12"/>
      <c r="R1314" s="12"/>
      <c r="S1314" s="44"/>
      <c r="T1314" s="12"/>
      <c r="U1314" s="12"/>
    </row>
    <row r="1315" spans="6:21" x14ac:dyDescent="0.2">
      <c r="F1315" s="163">
        <f t="shared" si="220"/>
        <v>63.549999999998526</v>
      </c>
      <c r="G1315" s="46">
        <f t="shared" si="216"/>
        <v>0.17633557568323593</v>
      </c>
      <c r="H1315" s="46">
        <f t="shared" si="221"/>
        <v>-0.95852144298458608</v>
      </c>
      <c r="I1315" s="46">
        <f t="shared" si="222"/>
        <v>-0.7821858673013502</v>
      </c>
      <c r="J1315" s="46">
        <f t="shared" si="217"/>
        <v>-9.9625054864420956E-2</v>
      </c>
      <c r="K1315" s="46">
        <f t="shared" si="218"/>
        <v>-0.88181092216577117</v>
      </c>
      <c r="L1315" s="46">
        <f t="shared" si="219"/>
        <v>-5.0598915171759573E-2</v>
      </c>
      <c r="M1315" s="46">
        <f t="shared" si="223"/>
        <v>-0.9324098373375308</v>
      </c>
      <c r="O1315" s="44"/>
      <c r="P1315" s="12"/>
      <c r="Q1315" s="12"/>
      <c r="R1315" s="12"/>
      <c r="S1315" s="44"/>
      <c r="T1315" s="12"/>
      <c r="U1315" s="12"/>
    </row>
    <row r="1316" spans="6:21" x14ac:dyDescent="0.2">
      <c r="F1316" s="163">
        <f t="shared" si="220"/>
        <v>63.599999999998523</v>
      </c>
      <c r="G1316" s="46">
        <f t="shared" si="216"/>
        <v>0.28531695488682263</v>
      </c>
      <c r="H1316" s="46">
        <f t="shared" si="221"/>
        <v>-0.62468405902116864</v>
      </c>
      <c r="I1316" s="46">
        <f t="shared" si="222"/>
        <v>-0.33936710413434601</v>
      </c>
      <c r="J1316" s="46">
        <f t="shared" si="217"/>
        <v>-9.2041912813695018E-2</v>
      </c>
      <c r="K1316" s="46">
        <f t="shared" si="218"/>
        <v>-0.43140901694804101</v>
      </c>
      <c r="L1316" s="46">
        <f t="shared" si="219"/>
        <v>-0.15044480531987514</v>
      </c>
      <c r="M1316" s="46">
        <f t="shared" si="223"/>
        <v>-0.58185382226791615</v>
      </c>
      <c r="O1316" s="44"/>
      <c r="P1316" s="12"/>
      <c r="Q1316" s="12"/>
      <c r="R1316" s="12"/>
      <c r="S1316" s="44"/>
      <c r="T1316" s="12"/>
      <c r="U1316" s="12"/>
    </row>
    <row r="1317" spans="6:21" x14ac:dyDescent="0.2">
      <c r="F1317" s="163">
        <f t="shared" si="220"/>
        <v>63.649999999998521</v>
      </c>
      <c r="G1317" s="46">
        <f t="shared" si="216"/>
        <v>0.28531695489027181</v>
      </c>
      <c r="H1317" s="46">
        <f t="shared" si="221"/>
        <v>-6.7633482696855429E-2</v>
      </c>
      <c r="I1317" s="46">
        <f t="shared" si="222"/>
        <v>0.21768347219341638</v>
      </c>
      <c r="J1317" s="46">
        <f t="shared" si="217"/>
        <v>-7.5399937565717709E-2</v>
      </c>
      <c r="K1317" s="46">
        <f t="shared" si="218"/>
        <v>0.14228353462769866</v>
      </c>
      <c r="L1317" s="46">
        <f t="shared" si="219"/>
        <v>-0.19847156541274508</v>
      </c>
      <c r="M1317" s="46">
        <f t="shared" si="223"/>
        <v>-5.6188030785046403E-2</v>
      </c>
      <c r="O1317" s="44"/>
      <c r="P1317" s="12"/>
      <c r="Q1317" s="12"/>
      <c r="R1317" s="12"/>
      <c r="S1317" s="44"/>
      <c r="T1317" s="12"/>
      <c r="U1317" s="12"/>
    </row>
    <row r="1318" spans="6:21" x14ac:dyDescent="0.2">
      <c r="F1318" s="163">
        <f t="shared" si="220"/>
        <v>63.699999999998518</v>
      </c>
      <c r="G1318" s="46">
        <f t="shared" si="216"/>
        <v>0.17633557569226604</v>
      </c>
      <c r="H1318" s="46">
        <f t="shared" si="221"/>
        <v>0.51358400706992002</v>
      </c>
      <c r="I1318" s="46">
        <f t="shared" si="222"/>
        <v>0.68991958276218601</v>
      </c>
      <c r="J1318" s="46">
        <f t="shared" si="217"/>
        <v>-5.133704464435869E-2</v>
      </c>
      <c r="K1318" s="46">
        <f t="shared" si="218"/>
        <v>0.63858253811782728</v>
      </c>
      <c r="L1318" s="46">
        <f t="shared" si="219"/>
        <v>-0.17813688332405153</v>
      </c>
      <c r="M1318" s="46">
        <f t="shared" si="223"/>
        <v>0.4604456547937758</v>
      </c>
      <c r="O1318" s="44"/>
      <c r="P1318" s="12"/>
      <c r="Q1318" s="12"/>
      <c r="R1318" s="12"/>
      <c r="S1318" s="44"/>
      <c r="T1318" s="12"/>
      <c r="U1318" s="12"/>
    </row>
    <row r="1319" spans="6:21" x14ac:dyDescent="0.2">
      <c r="F1319" s="163">
        <f t="shared" si="220"/>
        <v>63.749999999998515</v>
      </c>
      <c r="G1319" s="46">
        <f t="shared" si="216"/>
        <v>5.5995673592726392E-12</v>
      </c>
      <c r="H1319" s="46">
        <f t="shared" si="221"/>
        <v>0.9112867678980725</v>
      </c>
      <c r="I1319" s="46">
        <f t="shared" si="222"/>
        <v>0.91128676790367202</v>
      </c>
      <c r="J1319" s="46">
        <f t="shared" si="217"/>
        <v>-2.2221521784566926E-2</v>
      </c>
      <c r="K1319" s="46">
        <f t="shared" si="218"/>
        <v>0.88906524611910509</v>
      </c>
      <c r="L1319" s="46">
        <f t="shared" si="219"/>
        <v>-9.6444826316506888E-2</v>
      </c>
      <c r="M1319" s="46">
        <f t="shared" si="223"/>
        <v>0.79262041980259823</v>
      </c>
      <c r="O1319" s="44"/>
      <c r="P1319" s="12"/>
      <c r="Q1319" s="12"/>
      <c r="R1319" s="12"/>
      <c r="S1319" s="44"/>
      <c r="T1319" s="12"/>
      <c r="U1319" s="12"/>
    </row>
    <row r="1320" spans="6:21" x14ac:dyDescent="0.2">
      <c r="F1320" s="163">
        <f t="shared" si="220"/>
        <v>63.799999999998512</v>
      </c>
      <c r="G1320" s="46">
        <f t="shared" si="216"/>
        <v>-0.17633557568320574</v>
      </c>
      <c r="H1320" s="46">
        <f t="shared" si="221"/>
        <v>0.98336695891459569</v>
      </c>
      <c r="I1320" s="46">
        <f t="shared" si="222"/>
        <v>0.80703138323139001</v>
      </c>
      <c r="J1320" s="46">
        <f t="shared" si="217"/>
        <v>9.0810596997336519E-3</v>
      </c>
      <c r="K1320" s="46">
        <f t="shared" si="218"/>
        <v>0.81611244293112362</v>
      </c>
      <c r="L1320" s="46">
        <f t="shared" si="219"/>
        <v>1.8466636222707566E-2</v>
      </c>
      <c r="M1320" s="46">
        <f t="shared" si="223"/>
        <v>0.83457907915383123</v>
      </c>
      <c r="O1320" s="44"/>
      <c r="P1320" s="12"/>
      <c r="Q1320" s="12"/>
      <c r="R1320" s="12"/>
      <c r="S1320" s="44"/>
      <c r="T1320" s="12"/>
      <c r="U1320" s="12"/>
    </row>
    <row r="1321" spans="6:21" x14ac:dyDescent="0.2">
      <c r="F1321" s="163">
        <f t="shared" si="220"/>
        <v>63.849999999998509</v>
      </c>
      <c r="G1321" s="46">
        <f t="shared" si="216"/>
        <v>-0.28531695488681108</v>
      </c>
      <c r="H1321" s="46">
        <f t="shared" si="221"/>
        <v>0.70406876114128336</v>
      </c>
      <c r="I1321" s="46">
        <f t="shared" si="222"/>
        <v>0.41875180625447228</v>
      </c>
      <c r="J1321" s="46">
        <f t="shared" si="217"/>
        <v>3.9489876565727333E-2</v>
      </c>
      <c r="K1321" s="46">
        <f t="shared" si="218"/>
        <v>0.45824168282019961</v>
      </c>
      <c r="L1321" s="46">
        <f t="shared" si="219"/>
        <v>0.12701746024020119</v>
      </c>
      <c r="M1321" s="46">
        <f t="shared" si="223"/>
        <v>0.58525914306040083</v>
      </c>
      <c r="O1321" s="44"/>
      <c r="P1321" s="12"/>
      <c r="Q1321" s="12"/>
      <c r="R1321" s="12"/>
      <c r="S1321" s="44"/>
      <c r="T1321" s="12"/>
      <c r="U1321" s="12"/>
    </row>
    <row r="1322" spans="6:21" x14ac:dyDescent="0.2">
      <c r="F1322" s="163">
        <f t="shared" si="220"/>
        <v>63.899999999998506</v>
      </c>
      <c r="G1322" s="46">
        <f t="shared" si="216"/>
        <v>-0.28531695489029391</v>
      </c>
      <c r="H1322" s="46">
        <f t="shared" si="221"/>
        <v>0.17319149144130716</v>
      </c>
      <c r="I1322" s="46">
        <f t="shared" si="222"/>
        <v>-0.11212546344898675</v>
      </c>
      <c r="J1322" s="46">
        <f t="shared" si="217"/>
        <v>6.6012070545981252E-2</v>
      </c>
      <c r="K1322" s="46">
        <f t="shared" si="218"/>
        <v>-4.6113392903005493E-2</v>
      </c>
      <c r="L1322" s="46">
        <f t="shared" si="219"/>
        <v>0.1918184566881786</v>
      </c>
      <c r="M1322" s="46">
        <f t="shared" si="223"/>
        <v>0.14570506378517312</v>
      </c>
      <c r="O1322" s="44"/>
      <c r="P1322" s="12"/>
      <c r="Q1322" s="12"/>
      <c r="R1322" s="12"/>
      <c r="S1322" s="44"/>
      <c r="T1322" s="12"/>
      <c r="U1322" s="12"/>
    </row>
    <row r="1323" spans="6:21" x14ac:dyDescent="0.2">
      <c r="F1323" s="163">
        <f t="shared" si="220"/>
        <v>63.949999999998504</v>
      </c>
      <c r="G1323" s="46">
        <f t="shared" si="216"/>
        <v>-0.17633557569232383</v>
      </c>
      <c r="H1323" s="46">
        <f t="shared" si="221"/>
        <v>-0.41957086262435378</v>
      </c>
      <c r="I1323" s="46">
        <f t="shared" si="222"/>
        <v>-0.59590643831667767</v>
      </c>
      <c r="J1323" s="46">
        <f t="shared" si="217"/>
        <v>8.6037307674722854E-2</v>
      </c>
      <c r="K1323" s="46">
        <f t="shared" si="218"/>
        <v>-0.50986913064195483</v>
      </c>
      <c r="L1323" s="46">
        <f t="shared" si="219"/>
        <v>0.19054960424381889</v>
      </c>
      <c r="M1323" s="46">
        <f t="shared" si="223"/>
        <v>-0.31931952639813593</v>
      </c>
      <c r="O1323" s="44"/>
      <c r="P1323" s="12"/>
      <c r="Q1323" s="12"/>
      <c r="R1323" s="12"/>
      <c r="S1323" s="44"/>
      <c r="T1323" s="12"/>
      <c r="U1323" s="12"/>
    </row>
    <row r="1324" spans="6:21" x14ac:dyDescent="0.2">
      <c r="F1324" s="163">
        <f t="shared" si="220"/>
        <v>63.999999999998501</v>
      </c>
      <c r="G1324" s="46">
        <f t="shared" ref="G1324:G1351" si="224">$J$41*SIN($J$40*F1324+$J$42)</f>
        <v>-5.6710136586701762E-12</v>
      </c>
      <c r="H1324" s="46">
        <f t="shared" si="221"/>
        <v>-0.86241142772230039</v>
      </c>
      <c r="I1324" s="46">
        <f t="shared" si="222"/>
        <v>-0.86241142772797141</v>
      </c>
      <c r="J1324" s="46">
        <f t="shared" ref="J1324:J1351" si="225">$M$41*SIN($M$40*F1324+$M$42)</f>
        <v>9.7594689289167244E-2</v>
      </c>
      <c r="K1324" s="46">
        <f t="shared" ref="K1324:K1351" si="226">I1324+J1324</f>
        <v>-0.76481673843880416</v>
      </c>
      <c r="L1324" s="46">
        <f t="shared" ref="L1324:L1351" si="227">$P$41*SIN($P$40*F1324+$P$42)</f>
        <v>0.12364794577939271</v>
      </c>
      <c r="M1324" s="46">
        <f t="shared" si="223"/>
        <v>-0.6411687926594114</v>
      </c>
      <c r="O1324" s="44"/>
      <c r="P1324" s="12"/>
      <c r="Q1324" s="12"/>
      <c r="R1324" s="12"/>
      <c r="S1324" s="44"/>
      <c r="T1324" s="12"/>
      <c r="U1324" s="12"/>
    </row>
    <row r="1325" spans="6:21" x14ac:dyDescent="0.2">
      <c r="F1325" s="163">
        <f t="shared" ref="F1325:F1351" si="228">F1324+$G$38</f>
        <v>64.049999999998505</v>
      </c>
      <c r="G1325" s="46">
        <f t="shared" si="224"/>
        <v>0.17633557568317551</v>
      </c>
      <c r="H1325" s="46">
        <f t="shared" ref="H1325:H1351" si="229">$G$41*SIN($G$40*F1325+$G$42)</f>
        <v>-0.9970936444032038</v>
      </c>
      <c r="I1325" s="46">
        <f t="shared" ref="I1325:I1351" si="230">G1325+H1325</f>
        <v>-0.82075806872002832</v>
      </c>
      <c r="J1325" s="46">
        <f t="shared" si="225"/>
        <v>9.9546729334953482E-2</v>
      </c>
      <c r="K1325" s="46">
        <f t="shared" si="226"/>
        <v>-0.72121133938507487</v>
      </c>
      <c r="L1325" s="46">
        <f t="shared" si="227"/>
        <v>1.4157053543906879E-2</v>
      </c>
      <c r="M1325" s="46">
        <f t="shared" si="223"/>
        <v>-0.70705428584116803</v>
      </c>
      <c r="O1325" s="44"/>
      <c r="P1325" s="12"/>
      <c r="Q1325" s="12"/>
      <c r="R1325" s="12"/>
      <c r="S1325" s="44"/>
      <c r="T1325" s="12"/>
      <c r="U1325" s="12"/>
    </row>
    <row r="1326" spans="6:21" x14ac:dyDescent="0.2">
      <c r="F1326" s="163">
        <f t="shared" si="228"/>
        <v>64.099999999998502</v>
      </c>
      <c r="G1326" s="46">
        <f t="shared" si="224"/>
        <v>0.28531695488679953</v>
      </c>
      <c r="H1326" s="46">
        <f t="shared" si="229"/>
        <v>-0.77549262920721873</v>
      </c>
      <c r="I1326" s="46">
        <f t="shared" si="230"/>
        <v>-0.4901756743204192</v>
      </c>
      <c r="J1326" s="46">
        <f t="shared" si="225"/>
        <v>9.1701306585689979E-2</v>
      </c>
      <c r="K1326" s="46">
        <f t="shared" si="226"/>
        <v>-0.39847436773472922</v>
      </c>
      <c r="L1326" s="46">
        <f t="shared" si="227"/>
        <v>-0.1002100868094738</v>
      </c>
      <c r="M1326" s="46">
        <f t="shared" ref="M1326:M1351" si="231">I1326+L1326+J1326</f>
        <v>-0.49868445454420307</v>
      </c>
      <c r="O1326" s="44"/>
      <c r="P1326" s="12"/>
      <c r="Q1326" s="12"/>
      <c r="R1326" s="12"/>
      <c r="S1326" s="44"/>
      <c r="T1326" s="12"/>
      <c r="U1326" s="12"/>
    </row>
    <row r="1327" spans="6:21" x14ac:dyDescent="0.2">
      <c r="F1327" s="163">
        <f t="shared" si="228"/>
        <v>64.149999999998499</v>
      </c>
      <c r="G1327" s="46">
        <f t="shared" si="224"/>
        <v>0.2853169548902949</v>
      </c>
      <c r="H1327" s="46">
        <f t="shared" si="229"/>
        <v>-0.27679124156228352</v>
      </c>
      <c r="I1327" s="46">
        <f t="shared" si="230"/>
        <v>8.5257133280113861E-3</v>
      </c>
      <c r="J1327" s="46">
        <f t="shared" si="225"/>
        <v>7.4830573356288052E-2</v>
      </c>
      <c r="K1327" s="46">
        <f t="shared" si="226"/>
        <v>8.3356286684299438E-2</v>
      </c>
      <c r="L1327" s="46">
        <f t="shared" si="227"/>
        <v>-0.18006091727640366</v>
      </c>
      <c r="M1327" s="46">
        <f t="shared" si="231"/>
        <v>-9.6704630592104227E-2</v>
      </c>
      <c r="O1327" s="44"/>
      <c r="P1327" s="12"/>
      <c r="Q1327" s="12"/>
      <c r="R1327" s="12"/>
      <c r="S1327" s="44"/>
      <c r="T1327" s="12"/>
      <c r="U1327" s="12"/>
    </row>
    <row r="1328" spans="6:21" x14ac:dyDescent="0.2">
      <c r="F1328" s="163">
        <f t="shared" si="228"/>
        <v>64.199999999998496</v>
      </c>
      <c r="G1328" s="46">
        <f t="shared" si="224"/>
        <v>0.17633557569232647</v>
      </c>
      <c r="H1328" s="46">
        <f t="shared" si="229"/>
        <v>0.32081367300077146</v>
      </c>
      <c r="I1328" s="46">
        <f t="shared" si="230"/>
        <v>0.49714924869309796</v>
      </c>
      <c r="J1328" s="46">
        <f t="shared" si="225"/>
        <v>5.0594959700491451E-2</v>
      </c>
      <c r="K1328" s="46">
        <f t="shared" si="226"/>
        <v>0.54774420839358939</v>
      </c>
      <c r="L1328" s="46">
        <f t="shared" si="227"/>
        <v>-0.19789165957628715</v>
      </c>
      <c r="M1328" s="46">
        <f t="shared" si="231"/>
        <v>0.34985254881730221</v>
      </c>
      <c r="O1328" s="44"/>
      <c r="P1328" s="12"/>
      <c r="Q1328" s="12"/>
      <c r="R1328" s="12"/>
      <c r="S1328" s="44"/>
      <c r="T1328" s="12"/>
      <c r="U1328" s="12"/>
    </row>
    <row r="1329" spans="6:21" x14ac:dyDescent="0.2">
      <c r="F1329" s="163">
        <f t="shared" si="228"/>
        <v>64.249999999998494</v>
      </c>
      <c r="G1329" s="46">
        <f t="shared" si="224"/>
        <v>5.6742478554347442E-12</v>
      </c>
      <c r="H1329" s="46">
        <f t="shared" si="229"/>
        <v>0.80378488902539713</v>
      </c>
      <c r="I1329" s="46">
        <f t="shared" si="230"/>
        <v>0.80378488903107137</v>
      </c>
      <c r="J1329" s="46">
        <f t="shared" si="225"/>
        <v>2.1379752655798969E-2</v>
      </c>
      <c r="K1329" s="46">
        <f t="shared" si="226"/>
        <v>0.82516464168687031</v>
      </c>
      <c r="L1329" s="46">
        <f t="shared" si="227"/>
        <v>-0.14756070215760089</v>
      </c>
      <c r="M1329" s="46">
        <f t="shared" si="231"/>
        <v>0.67760393952926945</v>
      </c>
      <c r="O1329" s="44"/>
      <c r="P1329" s="12"/>
      <c r="Q1329" s="12"/>
      <c r="R1329" s="12"/>
      <c r="S1329" s="44"/>
      <c r="T1329" s="12"/>
      <c r="U1329" s="12"/>
    </row>
    <row r="1330" spans="6:21" x14ac:dyDescent="0.2">
      <c r="F1330" s="163">
        <f t="shared" si="228"/>
        <v>64.299999999998491</v>
      </c>
      <c r="G1330" s="46">
        <f t="shared" si="224"/>
        <v>-0.17633557568311772</v>
      </c>
      <c r="H1330" s="46">
        <f t="shared" si="229"/>
        <v>0.99954629321019905</v>
      </c>
      <c r="I1330" s="46">
        <f t="shared" si="230"/>
        <v>0.8232107175270813</v>
      </c>
      <c r="J1330" s="46">
        <f t="shared" si="225"/>
        <v>-9.9396654725918791E-3</v>
      </c>
      <c r="K1330" s="46">
        <f t="shared" si="226"/>
        <v>0.81327105205448946</v>
      </c>
      <c r="L1330" s="46">
        <f t="shared" si="227"/>
        <v>-4.6404013668372233E-2</v>
      </c>
      <c r="M1330" s="46">
        <f t="shared" si="231"/>
        <v>0.76686703838611725</v>
      </c>
      <c r="O1330" s="44"/>
      <c r="P1330" s="12"/>
      <c r="Q1330" s="12"/>
      <c r="R1330" s="12"/>
      <c r="S1330" s="44"/>
      <c r="T1330" s="12"/>
      <c r="U1330" s="12"/>
    </row>
    <row r="1331" spans="6:21" x14ac:dyDescent="0.2">
      <c r="F1331" s="163">
        <f t="shared" si="228"/>
        <v>64.349999999998488</v>
      </c>
      <c r="G1331" s="46">
        <f t="shared" si="224"/>
        <v>-0.28531695488677744</v>
      </c>
      <c r="H1331" s="46">
        <f t="shared" si="229"/>
        <v>0.83814808078889191</v>
      </c>
      <c r="I1331" s="46">
        <f t="shared" si="230"/>
        <v>0.55283112590211447</v>
      </c>
      <c r="J1331" s="46">
        <f t="shared" si="225"/>
        <v>-4.028081436688994E-2</v>
      </c>
      <c r="K1331" s="46">
        <f t="shared" si="226"/>
        <v>0.51255031153522457</v>
      </c>
      <c r="L1331" s="46">
        <f t="shared" si="227"/>
        <v>7.0736049017486827E-2</v>
      </c>
      <c r="M1331" s="46">
        <f t="shared" si="231"/>
        <v>0.58328636055271144</v>
      </c>
      <c r="O1331" s="44"/>
      <c r="P1331" s="12"/>
      <c r="Q1331" s="12"/>
      <c r="R1331" s="12"/>
      <c r="S1331" s="44"/>
      <c r="T1331" s="12"/>
      <c r="U1331" s="12"/>
    </row>
    <row r="1332" spans="6:21" x14ac:dyDescent="0.2">
      <c r="F1332" s="163">
        <f t="shared" si="228"/>
        <v>64.399999999998485</v>
      </c>
      <c r="G1332" s="46">
        <f t="shared" si="224"/>
        <v>-0.28531695489031694</v>
      </c>
      <c r="H1332" s="46">
        <f t="shared" si="229"/>
        <v>0.3772613411955274</v>
      </c>
      <c r="I1332" s="46">
        <f t="shared" si="230"/>
        <v>9.1944386305210457E-2</v>
      </c>
      <c r="J1332" s="46">
        <f t="shared" si="225"/>
        <v>-6.6657495691530858E-2</v>
      </c>
      <c r="K1332" s="46">
        <f t="shared" si="226"/>
        <v>2.52868906136796E-2</v>
      </c>
      <c r="L1332" s="46">
        <f t="shared" si="227"/>
        <v>0.16351182397777209</v>
      </c>
      <c r="M1332" s="46">
        <f t="shared" si="231"/>
        <v>0.1887987145914517</v>
      </c>
      <c r="O1332" s="44"/>
      <c r="P1332" s="12"/>
      <c r="Q1332" s="12"/>
      <c r="R1332" s="12"/>
      <c r="S1332" s="44"/>
      <c r="T1332" s="12"/>
      <c r="U1332" s="12"/>
    </row>
    <row r="1333" spans="6:21" x14ac:dyDescent="0.2">
      <c r="F1333" s="163">
        <f t="shared" si="228"/>
        <v>64.449999999998482</v>
      </c>
      <c r="G1333" s="46">
        <f t="shared" si="224"/>
        <v>-0.17633557569238426</v>
      </c>
      <c r="H1333" s="46">
        <f t="shared" si="229"/>
        <v>-0.21842907572316878</v>
      </c>
      <c r="I1333" s="46">
        <f t="shared" si="230"/>
        <v>-0.39476465141555306</v>
      </c>
      <c r="J1333" s="46">
        <f t="shared" si="225"/>
        <v>-8.6473696944029746E-2</v>
      </c>
      <c r="K1333" s="46">
        <f t="shared" si="226"/>
        <v>-0.48123834835958279</v>
      </c>
      <c r="L1333" s="46">
        <f t="shared" si="227"/>
        <v>0.1999676718109013</v>
      </c>
      <c r="M1333" s="46">
        <f t="shared" si="231"/>
        <v>-0.28127067654868149</v>
      </c>
      <c r="O1333" s="44"/>
      <c r="P1333" s="12"/>
      <c r="Q1333" s="12"/>
      <c r="R1333" s="12"/>
      <c r="S1333" s="44"/>
      <c r="T1333" s="12"/>
      <c r="U1333" s="12"/>
    </row>
    <row r="1334" spans="6:21" x14ac:dyDescent="0.2">
      <c r="F1334" s="163">
        <f t="shared" si="228"/>
        <v>64.499999999998479</v>
      </c>
      <c r="G1334" s="46">
        <f t="shared" si="224"/>
        <v>-5.7456941548322812E-12</v>
      </c>
      <c r="H1334" s="46">
        <f t="shared" si="229"/>
        <v>-0.7360700361325927</v>
      </c>
      <c r="I1334" s="46">
        <f t="shared" si="230"/>
        <v>-0.73607003613833843</v>
      </c>
      <c r="J1334" s="46">
        <f t="shared" si="225"/>
        <v>-9.7779092927289618E-2</v>
      </c>
      <c r="K1334" s="46">
        <f t="shared" si="226"/>
        <v>-0.83384912906562803</v>
      </c>
      <c r="L1334" s="46">
        <f t="shared" si="227"/>
        <v>0.16754675935720131</v>
      </c>
      <c r="M1334" s="46">
        <f t="shared" si="231"/>
        <v>-0.66630236970842671</v>
      </c>
      <c r="O1334" s="44"/>
      <c r="P1334" s="12"/>
      <c r="Q1334" s="12"/>
      <c r="R1334" s="12"/>
      <c r="S1334" s="44"/>
      <c r="T1334" s="12"/>
      <c r="U1334" s="12"/>
    </row>
    <row r="1335" spans="6:21" x14ac:dyDescent="0.2">
      <c r="F1335" s="163">
        <f t="shared" si="228"/>
        <v>64.549999999998477</v>
      </c>
      <c r="G1335" s="46">
        <f t="shared" si="224"/>
        <v>0.17633557568308753</v>
      </c>
      <c r="H1335" s="46">
        <f t="shared" si="229"/>
        <v>-0.99069717348433772</v>
      </c>
      <c r="I1335" s="46">
        <f t="shared" si="230"/>
        <v>-0.81436159780125017</v>
      </c>
      <c r="J1335" s="46">
        <f t="shared" si="225"/>
        <v>-9.9460998199314893E-2</v>
      </c>
      <c r="K1335" s="46">
        <f t="shared" si="226"/>
        <v>-0.91382259600056504</v>
      </c>
      <c r="L1335" s="46">
        <f t="shared" si="227"/>
        <v>7.7416128744699789E-2</v>
      </c>
      <c r="M1335" s="46">
        <f t="shared" si="231"/>
        <v>-0.8364064672558652</v>
      </c>
      <c r="O1335" s="44"/>
      <c r="P1335" s="12"/>
      <c r="Q1335" s="12"/>
      <c r="R1335" s="12"/>
      <c r="S1335" s="44"/>
      <c r="T1335" s="12"/>
      <c r="U1335" s="12"/>
    </row>
    <row r="1336" spans="6:21" x14ac:dyDescent="0.2">
      <c r="F1336" s="163">
        <f t="shared" si="228"/>
        <v>64.599999999998474</v>
      </c>
      <c r="G1336" s="46">
        <f t="shared" si="224"/>
        <v>0.28531695488676595</v>
      </c>
      <c r="H1336" s="46">
        <f t="shared" si="229"/>
        <v>-0.89132667705156243</v>
      </c>
      <c r="I1336" s="46">
        <f t="shared" si="230"/>
        <v>-0.60600972216479643</v>
      </c>
      <c r="J1336" s="46">
        <f t="shared" si="225"/>
        <v>-9.1353878398127489E-2</v>
      </c>
      <c r="K1336" s="46">
        <f t="shared" si="226"/>
        <v>-0.6973636005629239</v>
      </c>
      <c r="L1336" s="46">
        <f t="shared" si="227"/>
        <v>-3.9379672760646509E-2</v>
      </c>
      <c r="M1336" s="46">
        <f t="shared" si="231"/>
        <v>-0.73674327332357037</v>
      </c>
      <c r="O1336" s="44"/>
      <c r="P1336" s="12"/>
      <c r="Q1336" s="12"/>
      <c r="R1336" s="12"/>
      <c r="S1336" s="44"/>
      <c r="T1336" s="12"/>
      <c r="U1336" s="12"/>
    </row>
    <row r="1337" spans="6:21" x14ac:dyDescent="0.2">
      <c r="F1337" s="163">
        <f t="shared" si="228"/>
        <v>64.649999999998471</v>
      </c>
      <c r="G1337" s="46">
        <f t="shared" si="224"/>
        <v>0.28531695489032849</v>
      </c>
      <c r="H1337" s="46">
        <f t="shared" si="229"/>
        <v>-0.47346578511732856</v>
      </c>
      <c r="I1337" s="46">
        <f t="shared" si="230"/>
        <v>-0.18814883022700007</v>
      </c>
      <c r="J1337" s="46">
        <f t="shared" si="225"/>
        <v>-7.4255642256216989E-2</v>
      </c>
      <c r="K1337" s="46">
        <f t="shared" si="226"/>
        <v>-0.26240447248321708</v>
      </c>
      <c r="L1337" s="46">
        <f t="shared" si="227"/>
        <v>-0.14261156037758571</v>
      </c>
      <c r="M1337" s="46">
        <f t="shared" si="231"/>
        <v>-0.40501603286080279</v>
      </c>
      <c r="O1337" s="44"/>
      <c r="P1337" s="12"/>
      <c r="Q1337" s="12"/>
      <c r="R1337" s="12"/>
      <c r="S1337" s="44"/>
      <c r="T1337" s="12"/>
      <c r="U1337" s="12"/>
    </row>
    <row r="1338" spans="6:21" x14ac:dyDescent="0.2">
      <c r="F1338" s="163">
        <f t="shared" si="228"/>
        <v>64.699999999998468</v>
      </c>
      <c r="G1338" s="46">
        <f t="shared" si="224"/>
        <v>0.17633557569241445</v>
      </c>
      <c r="H1338" s="46">
        <f t="shared" si="229"/>
        <v>0.11357472304609985</v>
      </c>
      <c r="I1338" s="46">
        <f t="shared" si="230"/>
        <v>0.28991029873851432</v>
      </c>
      <c r="J1338" s="46">
        <f t="shared" si="225"/>
        <v>-4.9849110832401455E-2</v>
      </c>
      <c r="K1338" s="46">
        <f t="shared" si="226"/>
        <v>0.24006118790611286</v>
      </c>
      <c r="L1338" s="46">
        <f t="shared" si="227"/>
        <v>-0.19672239673007599</v>
      </c>
      <c r="M1338" s="46">
        <f t="shared" si="231"/>
        <v>4.3338791176036867E-2</v>
      </c>
      <c r="O1338" s="44"/>
      <c r="P1338" s="12"/>
      <c r="Q1338" s="12"/>
      <c r="R1338" s="12"/>
      <c r="S1338" s="44"/>
      <c r="T1338" s="12"/>
      <c r="U1338" s="12"/>
    </row>
    <row r="1339" spans="6:21" x14ac:dyDescent="0.2">
      <c r="F1339" s="163">
        <f t="shared" si="228"/>
        <v>64.749999999998465</v>
      </c>
      <c r="G1339" s="46">
        <f t="shared" si="224"/>
        <v>5.7830344029133337E-12</v>
      </c>
      <c r="H1339" s="46">
        <f t="shared" si="229"/>
        <v>0.66003251401598428</v>
      </c>
      <c r="I1339" s="46">
        <f t="shared" si="230"/>
        <v>0.66003251402176732</v>
      </c>
      <c r="J1339" s="46">
        <f t="shared" si="225"/>
        <v>-2.053639301743531E-2</v>
      </c>
      <c r="K1339" s="46">
        <f t="shared" si="226"/>
        <v>0.63949612100433206</v>
      </c>
      <c r="L1339" s="46">
        <f t="shared" si="227"/>
        <v>-0.18307427364717055</v>
      </c>
      <c r="M1339" s="46">
        <f t="shared" si="231"/>
        <v>0.45642184735716146</v>
      </c>
      <c r="O1339" s="44"/>
      <c r="P1339" s="12"/>
      <c r="Q1339" s="12"/>
      <c r="R1339" s="12"/>
      <c r="S1339" s="44"/>
      <c r="T1339" s="12"/>
      <c r="U1339" s="12"/>
    </row>
    <row r="1340" spans="6:21" x14ac:dyDescent="0.2">
      <c r="F1340" s="163">
        <f t="shared" si="228"/>
        <v>64.799999999998462</v>
      </c>
      <c r="G1340" s="46">
        <f t="shared" si="224"/>
        <v>-0.17633557568305733</v>
      </c>
      <c r="H1340" s="46">
        <f t="shared" si="229"/>
        <v>0.97064634132459404</v>
      </c>
      <c r="I1340" s="46">
        <f t="shared" si="230"/>
        <v>0.79431076564153669</v>
      </c>
      <c r="J1340" s="46">
        <f t="shared" si="225"/>
        <v>1.0797531801286897E-2</v>
      </c>
      <c r="K1340" s="46">
        <f t="shared" si="226"/>
        <v>0.80510829744282364</v>
      </c>
      <c r="L1340" s="46">
        <f t="shared" si="227"/>
        <v>-0.1063681435049873</v>
      </c>
      <c r="M1340" s="46">
        <f t="shared" si="231"/>
        <v>0.69874015393783639</v>
      </c>
      <c r="O1340" s="44"/>
      <c r="P1340" s="12"/>
      <c r="Q1340" s="12"/>
      <c r="R1340" s="12"/>
      <c r="S1340" s="44"/>
      <c r="T1340" s="12"/>
      <c r="U1340" s="12"/>
    </row>
    <row r="1341" spans="6:21" x14ac:dyDescent="0.2">
      <c r="F1341" s="163">
        <f t="shared" si="228"/>
        <v>64.84999999999846</v>
      </c>
      <c r="G1341" s="46">
        <f t="shared" si="224"/>
        <v>-0.28531695488674386</v>
      </c>
      <c r="H1341" s="46">
        <f t="shared" si="229"/>
        <v>0.93442713300239633</v>
      </c>
      <c r="I1341" s="46">
        <f t="shared" si="230"/>
        <v>0.64911017811565253</v>
      </c>
      <c r="J1341" s="46">
        <f t="shared" si="225"/>
        <v>4.1068755546772369E-2</v>
      </c>
      <c r="K1341" s="46">
        <f t="shared" si="226"/>
        <v>0.69017893366242489</v>
      </c>
      <c r="L1341" s="46">
        <f t="shared" si="227"/>
        <v>6.9753743509197458E-3</v>
      </c>
      <c r="M1341" s="46">
        <f t="shared" si="231"/>
        <v>0.69715430801334466</v>
      </c>
      <c r="O1341" s="44"/>
      <c r="P1341" s="12"/>
      <c r="Q1341" s="12"/>
      <c r="R1341" s="12"/>
      <c r="S1341" s="44"/>
      <c r="T1341" s="12"/>
      <c r="U1341" s="12"/>
    </row>
    <row r="1342" spans="6:21" x14ac:dyDescent="0.2">
      <c r="F1342" s="163">
        <f t="shared" si="228"/>
        <v>64.899999999998457</v>
      </c>
      <c r="G1342" s="46">
        <f t="shared" si="224"/>
        <v>-0.28531695489035058</v>
      </c>
      <c r="H1342" s="46">
        <f t="shared" si="229"/>
        <v>0.56431679944014146</v>
      </c>
      <c r="I1342" s="46">
        <f t="shared" si="230"/>
        <v>0.27899984454979088</v>
      </c>
      <c r="J1342" s="46">
        <f t="shared" si="225"/>
        <v>6.7297961968368111E-2</v>
      </c>
      <c r="K1342" s="46">
        <f t="shared" si="226"/>
        <v>0.346297806518159</v>
      </c>
      <c r="L1342" s="46">
        <f t="shared" si="227"/>
        <v>0.11791629791381811</v>
      </c>
      <c r="M1342" s="46">
        <f t="shared" si="231"/>
        <v>0.46421410443197708</v>
      </c>
      <c r="O1342" s="44"/>
      <c r="P1342" s="12"/>
      <c r="Q1342" s="12"/>
      <c r="R1342" s="12"/>
      <c r="S1342" s="44"/>
      <c r="T1342" s="12"/>
      <c r="U1342" s="12"/>
    </row>
    <row r="1343" spans="6:21" x14ac:dyDescent="0.2">
      <c r="F1343" s="163">
        <f t="shared" si="228"/>
        <v>64.949999999998454</v>
      </c>
      <c r="G1343" s="46">
        <f t="shared" si="224"/>
        <v>-0.17633557569247224</v>
      </c>
      <c r="H1343" s="46">
        <f t="shared" si="229"/>
        <v>-7.4361924978730313E-3</v>
      </c>
      <c r="I1343" s="46">
        <f t="shared" si="230"/>
        <v>-0.18377176819034527</v>
      </c>
      <c r="J1343" s="46">
        <f t="shared" si="225"/>
        <v>8.6903653152721791E-2</v>
      </c>
      <c r="K1343" s="46">
        <f t="shared" si="226"/>
        <v>-9.6868115037623478E-2</v>
      </c>
      <c r="L1343" s="46">
        <f t="shared" si="227"/>
        <v>0.18824219349859861</v>
      </c>
      <c r="M1343" s="46">
        <f t="shared" si="231"/>
        <v>9.1374078460975131E-2</v>
      </c>
      <c r="O1343" s="44"/>
      <c r="P1343" s="12"/>
      <c r="Q1343" s="12"/>
      <c r="R1343" s="12"/>
      <c r="S1343" s="44"/>
      <c r="T1343" s="12"/>
      <c r="U1343" s="12"/>
    </row>
    <row r="1344" spans="6:21" x14ac:dyDescent="0.2">
      <c r="F1344" s="163">
        <f t="shared" si="228"/>
        <v>64.999999999998451</v>
      </c>
      <c r="G1344" s="46">
        <f t="shared" si="224"/>
        <v>-5.8544807023108715E-12</v>
      </c>
      <c r="H1344" s="46">
        <f t="shared" si="229"/>
        <v>-0.57653207122393868</v>
      </c>
      <c r="I1344" s="46">
        <f t="shared" si="230"/>
        <v>-0.57653207122979311</v>
      </c>
      <c r="J1344" s="46">
        <f t="shared" si="225"/>
        <v>9.7956222459482739E-2</v>
      </c>
      <c r="K1344" s="46">
        <f t="shared" si="226"/>
        <v>-0.47857584877031034</v>
      </c>
      <c r="L1344" s="46">
        <f t="shared" si="227"/>
        <v>0.1937300464135151</v>
      </c>
      <c r="M1344" s="46">
        <f t="shared" si="231"/>
        <v>-0.28484580235679524</v>
      </c>
      <c r="O1344" s="44"/>
      <c r="P1344" s="12"/>
      <c r="Q1344" s="12"/>
      <c r="R1344" s="12"/>
      <c r="S1344" s="44"/>
      <c r="T1344" s="12"/>
      <c r="U1344" s="12"/>
    </row>
    <row r="1345" spans="1:35" x14ac:dyDescent="0.2">
      <c r="F1345" s="163">
        <f t="shared" si="228"/>
        <v>65.049999999998448</v>
      </c>
      <c r="G1345" s="46">
        <f t="shared" si="224"/>
        <v>0.17633557568299954</v>
      </c>
      <c r="H1345" s="46">
        <f t="shared" si="229"/>
        <v>-0.93962050945603481</v>
      </c>
      <c r="I1345" s="46">
        <f t="shared" si="230"/>
        <v>-0.7632849337730353</v>
      </c>
      <c r="J1345" s="46">
        <f t="shared" si="225"/>
        <v>9.9367867835322601E-2</v>
      </c>
      <c r="K1345" s="46">
        <f t="shared" si="226"/>
        <v>-0.66391706593771271</v>
      </c>
      <c r="L1345" s="46">
        <f t="shared" si="227"/>
        <v>0.13248962347093596</v>
      </c>
      <c r="M1345" s="46">
        <f t="shared" si="231"/>
        <v>-0.53142744246677676</v>
      </c>
      <c r="O1345" s="44"/>
      <c r="P1345" s="12"/>
      <c r="Q1345" s="12"/>
      <c r="R1345" s="12"/>
      <c r="S1345" s="44"/>
      <c r="T1345" s="12"/>
      <c r="U1345" s="12"/>
    </row>
    <row r="1346" spans="1:35" x14ac:dyDescent="0.2">
      <c r="F1346" s="163">
        <f t="shared" si="228"/>
        <v>65.099999999998445</v>
      </c>
      <c r="G1346" s="46">
        <f t="shared" si="224"/>
        <v>0.28531695488673231</v>
      </c>
      <c r="H1346" s="46">
        <f t="shared" si="229"/>
        <v>-0.96696211615845751</v>
      </c>
      <c r="I1346" s="46">
        <f t="shared" si="230"/>
        <v>-0.68164516127172514</v>
      </c>
      <c r="J1346" s="46">
        <f t="shared" si="225"/>
        <v>9.0999654097317834E-2</v>
      </c>
      <c r="K1346" s="46">
        <f t="shared" si="226"/>
        <v>-0.59064550717440734</v>
      </c>
      <c r="L1346" s="46">
        <f t="shared" si="227"/>
        <v>2.5614543917824053E-2</v>
      </c>
      <c r="M1346" s="46">
        <f t="shared" si="231"/>
        <v>-0.56503096325658331</v>
      </c>
      <c r="O1346" s="44"/>
      <c r="P1346" s="12"/>
      <c r="Q1346" s="12"/>
      <c r="R1346" s="12"/>
      <c r="S1346" s="44"/>
      <c r="T1346" s="12"/>
      <c r="U1346" s="12"/>
    </row>
    <row r="1347" spans="1:35" x14ac:dyDescent="0.2">
      <c r="A1347" s="3"/>
      <c r="B1347" s="3"/>
      <c r="C1347" s="3"/>
      <c r="D1347" s="3"/>
      <c r="F1347" s="163">
        <f t="shared" si="228"/>
        <v>65.149999999998442</v>
      </c>
      <c r="G1347" s="46">
        <f t="shared" si="224"/>
        <v>0.28531695489036213</v>
      </c>
      <c r="H1347" s="46">
        <f t="shared" si="229"/>
        <v>-0.64878714096181089</v>
      </c>
      <c r="I1347" s="46">
        <f t="shared" si="230"/>
        <v>-0.36347018607144876</v>
      </c>
      <c r="J1347" s="46">
        <f t="shared" si="225"/>
        <v>7.3675187036505968E-2</v>
      </c>
      <c r="K1347" s="46">
        <f t="shared" si="226"/>
        <v>-0.28979499903494277</v>
      </c>
      <c r="L1347" s="46">
        <f t="shared" si="227"/>
        <v>-9.0083195744830188E-2</v>
      </c>
      <c r="M1347" s="46">
        <f t="shared" si="231"/>
        <v>-0.37987819477977303</v>
      </c>
      <c r="O1347" s="44"/>
      <c r="P1347" s="12"/>
      <c r="Q1347" s="12"/>
      <c r="R1347" s="12"/>
      <c r="S1347" s="44"/>
      <c r="T1347" s="12"/>
      <c r="U1347" s="12"/>
      <c r="AF1347" s="3"/>
      <c r="AG1347" s="3"/>
      <c r="AH1347" s="3"/>
      <c r="AI1347" s="3"/>
    </row>
    <row r="1348" spans="1:35" x14ac:dyDescent="0.2">
      <c r="A1348" s="3"/>
      <c r="B1348" s="3"/>
      <c r="C1348" s="3"/>
      <c r="D1348" s="3"/>
      <c r="F1348" s="163">
        <f t="shared" si="228"/>
        <v>65.19999999999844</v>
      </c>
      <c r="G1348" s="46">
        <f t="shared" si="224"/>
        <v>0.17633557569250247</v>
      </c>
      <c r="H1348" s="46">
        <f t="shared" si="229"/>
        <v>-9.8786418324634848E-2</v>
      </c>
      <c r="I1348" s="46">
        <f t="shared" si="230"/>
        <v>7.7549157367867619E-2</v>
      </c>
      <c r="J1348" s="46">
        <f t="shared" si="225"/>
        <v>4.909955352622087E-2</v>
      </c>
      <c r="K1348" s="46">
        <f t="shared" si="226"/>
        <v>0.1266487108940885</v>
      </c>
      <c r="L1348" s="46">
        <f t="shared" si="227"/>
        <v>-0.17475272658253796</v>
      </c>
      <c r="M1348" s="46">
        <f t="shared" si="231"/>
        <v>-4.8104015688449471E-2</v>
      </c>
      <c r="O1348" s="44"/>
      <c r="P1348" s="12"/>
      <c r="Q1348" s="12"/>
      <c r="R1348" s="12"/>
      <c r="S1348" s="44"/>
      <c r="T1348" s="12"/>
      <c r="U1348" s="12"/>
      <c r="AF1348" s="3"/>
      <c r="AG1348" s="3"/>
      <c r="AH1348" s="3"/>
      <c r="AI1348" s="3"/>
    </row>
    <row r="1349" spans="1:35" x14ac:dyDescent="0.2">
      <c r="A1349" s="3"/>
      <c r="B1349" s="3"/>
      <c r="C1349" s="3"/>
      <c r="D1349" s="3"/>
      <c r="F1349" s="163">
        <f t="shared" si="228"/>
        <v>65.249999999998437</v>
      </c>
      <c r="G1349" s="46">
        <f t="shared" si="224"/>
        <v>5.891820950391924E-12</v>
      </c>
      <c r="H1349" s="46">
        <f t="shared" si="229"/>
        <v>0.4865128387920219</v>
      </c>
      <c r="I1349" s="46">
        <f t="shared" si="230"/>
        <v>0.48651283879791374</v>
      </c>
      <c r="J1349" s="46">
        <f t="shared" si="225"/>
        <v>1.9691505609752649E-2</v>
      </c>
      <c r="K1349" s="46">
        <f t="shared" si="226"/>
        <v>0.50620434440766637</v>
      </c>
      <c r="L1349" s="46">
        <f t="shared" si="227"/>
        <v>-0.19923051967938143</v>
      </c>
      <c r="M1349" s="46">
        <f t="shared" si="231"/>
        <v>0.30697382472828494</v>
      </c>
      <c r="O1349" s="44"/>
      <c r="P1349" s="12"/>
      <c r="Q1349" s="12"/>
      <c r="R1349" s="12"/>
      <c r="S1349" s="44"/>
      <c r="T1349" s="12"/>
      <c r="U1349" s="12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</row>
    <row r="1350" spans="1:35" x14ac:dyDescent="0.2">
      <c r="F1350" s="163">
        <f t="shared" si="228"/>
        <v>65.299999999998434</v>
      </c>
      <c r="G1350" s="46">
        <f t="shared" si="224"/>
        <v>-0.17633557568296931</v>
      </c>
      <c r="H1350" s="46">
        <f t="shared" si="229"/>
        <v>0.89797048381201217</v>
      </c>
      <c r="I1350" s="46">
        <f t="shared" si="230"/>
        <v>0.72163490812904285</v>
      </c>
      <c r="J1350" s="46">
        <f t="shared" si="225"/>
        <v>-1.1654594866341947E-2</v>
      </c>
      <c r="K1350" s="46">
        <f t="shared" si="226"/>
        <v>0.70998031326270095</v>
      </c>
      <c r="L1350" s="46">
        <f t="shared" si="227"/>
        <v>-0.15508545678402702</v>
      </c>
      <c r="M1350" s="46">
        <f t="shared" si="231"/>
        <v>0.55489485647867387</v>
      </c>
      <c r="O1350" s="44"/>
      <c r="P1350" s="12"/>
      <c r="Q1350" s="12"/>
      <c r="R1350" s="12"/>
      <c r="S1350" s="44"/>
      <c r="T1350" s="12"/>
      <c r="U1350" s="12"/>
    </row>
    <row r="1351" spans="1:35" x14ac:dyDescent="0.2">
      <c r="F1351" s="163">
        <f t="shared" si="228"/>
        <v>65.349999999998431</v>
      </c>
      <c r="G1351" s="46">
        <f t="shared" si="224"/>
        <v>-0.28531695488671022</v>
      </c>
      <c r="H1351" s="46">
        <f t="shared" si="229"/>
        <v>0.98856375676587327</v>
      </c>
      <c r="I1351" s="46">
        <f t="shared" si="230"/>
        <v>0.70324680187916311</v>
      </c>
      <c r="J1351" s="46">
        <f t="shared" si="225"/>
        <v>-4.1853641487857973E-2</v>
      </c>
      <c r="K1351" s="46">
        <f t="shared" si="226"/>
        <v>0.66139316039130513</v>
      </c>
      <c r="L1351" s="46">
        <f t="shared" si="227"/>
        <v>-5.7522840270375721E-2</v>
      </c>
      <c r="M1351" s="46">
        <f t="shared" si="231"/>
        <v>0.60387032012092945</v>
      </c>
      <c r="O1351" s="44"/>
      <c r="P1351" s="12"/>
      <c r="Q1351" s="12"/>
      <c r="R1351" s="12"/>
      <c r="S1351" s="44"/>
      <c r="T1351" s="12"/>
      <c r="U1351" s="12"/>
    </row>
    <row r="1352" spans="1:35" x14ac:dyDescent="0.2">
      <c r="E1352" s="3"/>
      <c r="F1352" s="104"/>
      <c r="G1352" s="46"/>
      <c r="H1352" s="46"/>
      <c r="I1352" s="46"/>
      <c r="J1352" s="46"/>
      <c r="K1352" s="46"/>
      <c r="L1352" s="46"/>
      <c r="M1352" s="46"/>
      <c r="N1352" s="46"/>
      <c r="O1352" s="12"/>
      <c r="P1352" s="12"/>
      <c r="Q1352" s="12"/>
      <c r="R1352" s="12"/>
      <c r="S1352" s="12"/>
      <c r="T1352" s="12"/>
      <c r="U1352" s="12"/>
    </row>
    <row r="1353" spans="1:35" x14ac:dyDescent="0.2">
      <c r="E1353" s="3"/>
      <c r="F1353" s="104"/>
      <c r="G1353" s="46"/>
      <c r="H1353" s="46"/>
      <c r="I1353" s="46"/>
      <c r="J1353" s="46"/>
      <c r="K1353" s="46"/>
      <c r="L1353" s="46"/>
      <c r="M1353" s="46"/>
      <c r="N1353" s="46"/>
      <c r="O1353" s="12"/>
      <c r="P1353" s="12"/>
      <c r="Q1353" s="12"/>
      <c r="R1353" s="12"/>
      <c r="S1353" s="12"/>
      <c r="T1353" s="12"/>
      <c r="U1353" s="12"/>
    </row>
    <row r="1354" spans="1:35" x14ac:dyDescent="0.2">
      <c r="E1354" s="3"/>
      <c r="F1354" s="104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3"/>
      <c r="W1354" s="3"/>
      <c r="X1354" s="3"/>
      <c r="Y1354" s="3"/>
    </row>
  </sheetData>
  <mergeCells count="4">
    <mergeCell ref="C4:D4"/>
    <mergeCell ref="A2:D2"/>
    <mergeCell ref="A3:D3"/>
    <mergeCell ref="F36:H36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Mondtag u. Hochw.</vt:lpstr>
      <vt:lpstr>Gezeitenbeschleunigung</vt:lpstr>
      <vt:lpstr>Wasserstände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</dc:creator>
  <cp:lastModifiedBy>User</cp:lastModifiedBy>
  <cp:lastPrinted>2012-02-26T10:31:39Z</cp:lastPrinted>
  <dcterms:created xsi:type="dcterms:W3CDTF">2009-01-16T09:48:16Z</dcterms:created>
  <dcterms:modified xsi:type="dcterms:W3CDTF">2013-06-06T15:05:55Z</dcterms:modified>
</cp:coreProperties>
</file>